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330"/>
  </bookViews>
  <sheets>
    <sheet name="борги  " sheetId="5" r:id="rId1"/>
  </sheets>
  <definedNames>
    <definedName name="_xlnm.Print_Area" localSheetId="0">'борги  '!$A$1:$G$33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5" l="1"/>
  <c r="E28" i="5"/>
  <c r="E29" i="5"/>
  <c r="C25" i="5" l="1"/>
  <c r="D25" i="5"/>
  <c r="B25" i="5"/>
  <c r="B14" i="5"/>
  <c r="E19" i="5"/>
  <c r="B17" i="5"/>
  <c r="E21" i="5"/>
  <c r="E27" i="5" l="1"/>
  <c r="E26" i="5"/>
  <c r="E25" i="5" s="1"/>
  <c r="E23" i="5"/>
  <c r="E22" i="5"/>
  <c r="E15" i="5" l="1"/>
  <c r="E16" i="5"/>
  <c r="D17" i="5"/>
  <c r="E17" i="5" s="1"/>
  <c r="C17" i="5"/>
  <c r="E18" i="5"/>
  <c r="E20" i="5"/>
  <c r="E12" i="5"/>
  <c r="E11" i="5"/>
  <c r="E10" i="5"/>
  <c r="E9" i="5"/>
  <c r="E6" i="5"/>
  <c r="D8" i="5" l="1"/>
  <c r="C8" i="5"/>
  <c r="B8" i="5"/>
  <c r="C14" i="5"/>
  <c r="C13" i="5" s="1"/>
  <c r="D14" i="5"/>
  <c r="D13" i="5" s="1"/>
  <c r="B5" i="5"/>
  <c r="D5" i="5"/>
  <c r="C5" i="5"/>
  <c r="C7" i="5" l="1"/>
  <c r="C32" i="5" s="1"/>
  <c r="B13" i="5"/>
  <c r="B7" i="5" s="1"/>
  <c r="E14" i="5"/>
  <c r="E13" i="5" s="1"/>
  <c r="E8" i="5"/>
  <c r="D7" i="5"/>
  <c r="D32" i="5" s="1"/>
  <c r="E5" i="5"/>
  <c r="E7" i="5" l="1"/>
  <c r="E32" i="5" s="1"/>
</calcChain>
</file>

<file path=xl/sharedStrings.xml><?xml version="1.0" encoding="utf-8"?>
<sst xmlns="http://schemas.openxmlformats.org/spreadsheetml/2006/main" count="46" uniqueCount="46">
  <si>
    <t>Всього</t>
  </si>
  <si>
    <t>Найменування</t>
  </si>
  <si>
    <t>Податки</t>
  </si>
  <si>
    <t>Спецводовикористання</t>
  </si>
  <si>
    <t>Реагенти</t>
  </si>
  <si>
    <t xml:space="preserve">Хлор </t>
  </si>
  <si>
    <t>Укренерго</t>
  </si>
  <si>
    <t>ЄСВ</t>
  </si>
  <si>
    <t xml:space="preserve">ПДВ </t>
  </si>
  <si>
    <t>тис.грн.</t>
  </si>
  <si>
    <t xml:space="preserve">Луцькводоканал  </t>
  </si>
  <si>
    <t>Поточна, в т.ч.:</t>
  </si>
  <si>
    <t>Електроенергія всього:</t>
  </si>
  <si>
    <t>Примітки</t>
  </si>
  <si>
    <t>- з р/рахунку ДЗД</t>
  </si>
  <si>
    <t>договір поруки                                       "ДТЕК Павлоградвугілля"                       ( 900,0 тис.грн. щомісячно до 31.12.21р.)</t>
  </si>
  <si>
    <t>Узгоджений графік погашення  заборгованості (щомісячно 500,0 тис.грн.)</t>
  </si>
  <si>
    <r>
      <t xml:space="preserve">Інші витрати </t>
    </r>
    <r>
      <rPr>
        <sz val="16"/>
        <color theme="1"/>
        <rFont val="Times New Roman"/>
        <family val="1"/>
        <charset val="204"/>
      </rPr>
      <t xml:space="preserve"> (ПММ, матеріали, послуги та ін.)</t>
    </r>
  </si>
  <si>
    <t>- взаємозалік*</t>
  </si>
  <si>
    <t>*Примітка: розрахунки проводяться по договору поруки вказаними  споживачами на рахунки вказаних кредиторів</t>
  </si>
  <si>
    <t xml:space="preserve"> </t>
  </si>
  <si>
    <t>АТ "ДТЕК Дніпровські електромережі", всього :</t>
  </si>
  <si>
    <t xml:space="preserve">ТОВ "Дніпровські енергетичні послуги" *всього:                                          </t>
  </si>
  <si>
    <t>ДПЗД "Укрінтеренерго"</t>
  </si>
  <si>
    <t xml:space="preserve">ТОВ "Енерджі" </t>
  </si>
  <si>
    <t xml:space="preserve">ТОВ "Променерго"  </t>
  </si>
  <si>
    <t>договір реструктуризації  боргу №89-Ц/2020 від 01.10.2020р. (за 2017-2018 р.)</t>
  </si>
  <si>
    <t xml:space="preserve"> - Договір реструктуризації                     №89-Ц-1 від 14.09.2020р.</t>
  </si>
  <si>
    <t xml:space="preserve"> - Договір реструктуризації                     №89-Ц-2 від 13.04.2020р.</t>
  </si>
  <si>
    <t xml:space="preserve"> - Договір реструктуризації                     №89-Ц-3 від 15.06.2021р.</t>
  </si>
  <si>
    <t>Кредиторська заборгованість  на 01.08.2021 р.</t>
  </si>
  <si>
    <t>Сальдо на 01.09.2021р.</t>
  </si>
  <si>
    <t>Сплачено  у серпні         2021 р.</t>
  </si>
  <si>
    <t>договір поруки   "Першотравенське МЖКП "                        ( 20,0-75,0 тис.грн. щомісячно до 2025р.)</t>
  </si>
  <si>
    <t>договір поруки   "Тернівське ЖКП " (150 тис.грн. щомісячно до 2024р.)</t>
  </si>
  <si>
    <t>З р/р ДМП ВКГ "ДЗД" (182 тис. щомісячно до 2024р.)</t>
  </si>
  <si>
    <t>Рішення суду №904/1071/20 від 24.09.2020р., графік погашення боргу щомісячно 150,0 - 1000,0 тис. до 2024р.)</t>
  </si>
  <si>
    <t>Узгоджений графік погашення  заборгованості (щомісячно 100,0 тис.грн.)</t>
  </si>
  <si>
    <t>ПДФО</t>
  </si>
  <si>
    <t>Заробітна плата за червень, липень, серпень 2021р.</t>
  </si>
  <si>
    <t xml:space="preserve">Витрати на серпень                  2021 р.  (Оперативні дані)                            </t>
  </si>
  <si>
    <t>Борги минулих періодів,                           в т.ч.:</t>
  </si>
  <si>
    <t>Дніпровські ел.мережі                               (розподіл 2021)</t>
  </si>
  <si>
    <t>Дніпровські ел.мережі                                       (реактивна ел.ен. 2021)</t>
  </si>
  <si>
    <r>
      <t xml:space="preserve">Заробітна плата </t>
    </r>
    <r>
      <rPr>
        <sz val="16"/>
        <color theme="1"/>
        <rFont val="Times New Roman"/>
        <family val="1"/>
        <charset val="204"/>
      </rPr>
      <t>(фактична чисельність 289 чол.)</t>
    </r>
  </si>
  <si>
    <t xml:space="preserve">Розрахунки з постачальниками                                                                                                                                                                                                          ДМП ВКГ ,,Дніпро – Західний Донбасˮ  станом на 01.09.2021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</si>
</sst>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1" fontId="1" fillId="2" borderId="0" xfId="0" applyNumberFormat="1" applyFont="1" applyFill="1"/>
    <xf numFmtId="0" fontId="2" fillId="2" borderId="0" xfId="0" applyFont="1" applyFill="1" applyBorder="1" applyAlignment="1"/>
    <xf numFmtId="0" fontId="2" fillId="2" borderId="0" xfId="0" applyFont="1" applyFill="1" applyBorder="1"/>
    <xf numFmtId="1" fontId="2" fillId="2" borderId="0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left" vertical="center" wrapText="1"/>
    </xf>
    <xf numFmtId="1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 wrapText="1"/>
    </xf>
    <xf numFmtId="49" fontId="1" fillId="2" borderId="9" xfId="0" applyNumberFormat="1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left" vertical="center" wrapText="1"/>
    </xf>
    <xf numFmtId="1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left" vertical="center" wrapText="1"/>
    </xf>
    <xf numFmtId="164" fontId="1" fillId="2" borderId="11" xfId="0" applyNumberFormat="1" applyFont="1" applyFill="1" applyBorder="1" applyAlignment="1">
      <alignment horizontal="left" vertical="center" wrapText="1"/>
    </xf>
    <xf numFmtId="4" fontId="2" fillId="2" borderId="0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right"/>
    </xf>
    <xf numFmtId="1" fontId="2" fillId="2" borderId="0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left" vertical="center" wrapText="1"/>
    </xf>
    <xf numFmtId="1" fontId="2" fillId="2" borderId="5" xfId="0" applyNumberFormat="1" applyFont="1" applyFill="1" applyBorder="1" applyAlignment="1">
      <alignment horizontal="left" vertical="center" wrapText="1"/>
    </xf>
    <xf numFmtId="1" fontId="1" fillId="2" borderId="0" xfId="0" applyNumberFormat="1" applyFont="1" applyFill="1" applyBorder="1" applyAlignment="1">
      <alignment horizontal="left"/>
    </xf>
    <xf numFmtId="164" fontId="1" fillId="2" borderId="2" xfId="0" applyNumberFormat="1" applyFont="1" applyFill="1" applyBorder="1" applyAlignment="1">
      <alignment horizontal="left" vertical="center"/>
    </xf>
    <xf numFmtId="164" fontId="1" fillId="2" borderId="1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 vertical="center" wrapText="1"/>
    </xf>
    <xf numFmtId="164" fontId="1" fillId="2" borderId="10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/>
    </xf>
    <xf numFmtId="164" fontId="2" fillId="2" borderId="10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 vertical="center"/>
    </xf>
    <xf numFmtId="164" fontId="1" fillId="2" borderId="10" xfId="0" applyNumberFormat="1" applyFont="1" applyFill="1" applyBorder="1" applyAlignment="1">
      <alignment horizontal="left" vertical="center"/>
    </xf>
    <xf numFmtId="4" fontId="2" fillId="2" borderId="13" xfId="0" applyNumberFormat="1" applyFont="1" applyFill="1" applyBorder="1" applyAlignment="1">
      <alignment horizontal="left" vertical="center"/>
    </xf>
    <xf numFmtId="4" fontId="2" fillId="2" borderId="14" xfId="0" applyNumberFormat="1" applyFont="1" applyFill="1" applyBorder="1" applyAlignment="1">
      <alignment horizontal="left" vertical="center"/>
    </xf>
    <xf numFmtId="4" fontId="2" fillId="2" borderId="7" xfId="0" applyNumberFormat="1" applyFont="1" applyFill="1" applyBorder="1" applyAlignment="1">
      <alignment horizontal="left" vertical="center"/>
    </xf>
    <xf numFmtId="4" fontId="2" fillId="2" borderId="8" xfId="0" applyNumberFormat="1" applyFont="1" applyFill="1" applyBorder="1" applyAlignment="1">
      <alignment horizontal="left" vertical="center"/>
    </xf>
    <xf numFmtId="1" fontId="1" fillId="2" borderId="1" xfId="0" applyNumberFormat="1" applyFont="1" applyFill="1" applyBorder="1" applyAlignment="1">
      <alignment horizontal="left"/>
    </xf>
    <xf numFmtId="1" fontId="1" fillId="2" borderId="10" xfId="0" applyNumberFormat="1" applyFont="1" applyFill="1" applyBorder="1" applyAlignment="1">
      <alignment horizontal="left"/>
    </xf>
    <xf numFmtId="1" fontId="2" fillId="2" borderId="1" xfId="0" applyNumberFormat="1" applyFont="1" applyFill="1" applyBorder="1" applyAlignment="1">
      <alignment horizontal="left" vertical="center"/>
    </xf>
    <xf numFmtId="1" fontId="2" fillId="2" borderId="10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1B43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view="pageBreakPreview" zoomScale="70" zoomScaleNormal="85" zoomScaleSheetLayoutView="70" workbookViewId="0">
      <selection activeCell="N4" sqref="N4"/>
    </sheetView>
  </sheetViews>
  <sheetFormatPr defaultRowHeight="20.25" x14ac:dyDescent="0.3"/>
  <cols>
    <col min="1" max="1" width="39.7109375" style="1" customWidth="1"/>
    <col min="2" max="2" width="24" style="1" customWidth="1"/>
    <col min="3" max="3" width="21.7109375" style="1" customWidth="1"/>
    <col min="4" max="4" width="18.85546875" style="1" customWidth="1"/>
    <col min="5" max="5" width="18.42578125" style="1" customWidth="1"/>
    <col min="6" max="6" width="19.42578125" style="15" customWidth="1"/>
    <col min="7" max="7" width="21.28515625" style="16" customWidth="1"/>
    <col min="8" max="8" width="23.42578125" style="1" customWidth="1"/>
    <col min="9" max="9" width="17.42578125" style="3" customWidth="1"/>
    <col min="10" max="10" width="19.7109375" style="1" customWidth="1"/>
    <col min="11" max="11" width="23.28515625" style="3" customWidth="1"/>
    <col min="12" max="12" width="9" style="1" customWidth="1"/>
    <col min="13" max="13" width="9.140625" style="1" hidden="1" customWidth="1"/>
    <col min="14" max="16384" width="9.140625" style="1"/>
  </cols>
  <sheetData>
    <row r="1" spans="1:11" x14ac:dyDescent="0.3">
      <c r="C1" s="2"/>
      <c r="D1" s="2"/>
    </row>
    <row r="2" spans="1:11" ht="39.75" customHeight="1" x14ac:dyDescent="0.3">
      <c r="A2" s="30" t="s">
        <v>45</v>
      </c>
      <c r="B2" s="30"/>
      <c r="C2" s="30"/>
      <c r="D2" s="30"/>
      <c r="E2" s="30"/>
      <c r="F2" s="30"/>
      <c r="G2" s="30"/>
      <c r="H2" s="4"/>
      <c r="I2" s="4"/>
      <c r="J2" s="4"/>
      <c r="K2" s="4"/>
    </row>
    <row r="3" spans="1:11" ht="21" thickBot="1" x14ac:dyDescent="0.35">
      <c r="C3" s="5"/>
      <c r="D3" s="5"/>
      <c r="F3" s="43" t="s">
        <v>9</v>
      </c>
      <c r="G3" s="43"/>
      <c r="I3" s="38"/>
      <c r="J3" s="38"/>
    </row>
    <row r="4" spans="1:11" ht="102" customHeight="1" thickBot="1" x14ac:dyDescent="0.35">
      <c r="A4" s="17" t="s">
        <v>1</v>
      </c>
      <c r="B4" s="18" t="s">
        <v>30</v>
      </c>
      <c r="C4" s="18" t="s">
        <v>40</v>
      </c>
      <c r="D4" s="18" t="s">
        <v>32</v>
      </c>
      <c r="E4" s="19" t="s">
        <v>31</v>
      </c>
      <c r="F4" s="41" t="s">
        <v>13</v>
      </c>
      <c r="G4" s="42"/>
      <c r="H4" s="6"/>
      <c r="I4" s="39"/>
      <c r="J4" s="39"/>
    </row>
    <row r="5" spans="1:11" ht="38.25" customHeight="1" x14ac:dyDescent="0.3">
      <c r="A5" s="20" t="s">
        <v>4</v>
      </c>
      <c r="B5" s="21">
        <f>SUM(B6:B6)</f>
        <v>1973</v>
      </c>
      <c r="C5" s="21">
        <f>SUM(C6:C6)</f>
        <v>1154</v>
      </c>
      <c r="D5" s="21">
        <f>SUM(D6:D6)</f>
        <v>485</v>
      </c>
      <c r="E5" s="21">
        <f>SUM(E6:E6)</f>
        <v>2642</v>
      </c>
      <c r="F5" s="54"/>
      <c r="G5" s="55"/>
      <c r="H5" s="8"/>
      <c r="I5" s="37"/>
      <c r="J5" s="37"/>
      <c r="K5" s="1"/>
    </row>
    <row r="6" spans="1:11" ht="38.25" customHeight="1" x14ac:dyDescent="0.3">
      <c r="A6" s="22" t="s">
        <v>5</v>
      </c>
      <c r="B6" s="9">
        <v>1973</v>
      </c>
      <c r="C6" s="9">
        <v>1154</v>
      </c>
      <c r="D6" s="9">
        <v>485</v>
      </c>
      <c r="E6" s="10">
        <f>B6+C6-D6</f>
        <v>2642</v>
      </c>
      <c r="F6" s="56"/>
      <c r="G6" s="57"/>
      <c r="H6" s="11"/>
      <c r="I6" s="40"/>
      <c r="J6" s="40"/>
      <c r="K6" s="1"/>
    </row>
    <row r="7" spans="1:11" ht="38.25" customHeight="1" x14ac:dyDescent="0.3">
      <c r="A7" s="23" t="s">
        <v>12</v>
      </c>
      <c r="B7" s="7">
        <f>SUM(B8)+B13</f>
        <v>132653</v>
      </c>
      <c r="C7" s="7">
        <f>SUM(C8)+C13</f>
        <v>8906.7999999999993</v>
      </c>
      <c r="D7" s="7">
        <f t="shared" ref="D7" si="0">SUM(D8)+D13</f>
        <v>9662</v>
      </c>
      <c r="E7" s="7">
        <f>SUM(E8)+E13</f>
        <v>128659</v>
      </c>
      <c r="F7" s="48"/>
      <c r="G7" s="49"/>
      <c r="H7" s="8"/>
      <c r="I7" s="34"/>
      <c r="J7" s="34"/>
      <c r="K7" s="1"/>
    </row>
    <row r="8" spans="1:11" ht="38.25" customHeight="1" x14ac:dyDescent="0.3">
      <c r="A8" s="23" t="s">
        <v>11</v>
      </c>
      <c r="B8" s="7">
        <f>SUM(B9:B12)</f>
        <v>13918</v>
      </c>
      <c r="C8" s="7">
        <f>SUM(C9:C12)</f>
        <v>5668</v>
      </c>
      <c r="D8" s="7">
        <f>SUM(D9:D12)</f>
        <v>8310</v>
      </c>
      <c r="E8" s="7">
        <f>SUM(E9:E12)</f>
        <v>11276</v>
      </c>
      <c r="F8" s="48"/>
      <c r="G8" s="49"/>
      <c r="H8" s="8"/>
      <c r="I8" s="34"/>
      <c r="J8" s="34"/>
      <c r="K8" s="1"/>
    </row>
    <row r="9" spans="1:11" ht="38.25" customHeight="1" x14ac:dyDescent="0.3">
      <c r="A9" s="22" t="s">
        <v>10</v>
      </c>
      <c r="B9" s="9">
        <v>13250</v>
      </c>
      <c r="C9" s="9">
        <v>5000</v>
      </c>
      <c r="D9" s="9">
        <v>7642</v>
      </c>
      <c r="E9" s="9">
        <f>B9+C9-D9</f>
        <v>10608</v>
      </c>
      <c r="F9" s="50"/>
      <c r="G9" s="51"/>
      <c r="H9" s="12"/>
      <c r="I9" s="31"/>
      <c r="J9" s="31"/>
      <c r="K9" s="1"/>
    </row>
    <row r="10" spans="1:11" ht="38.25" customHeight="1" x14ac:dyDescent="0.3">
      <c r="A10" s="24" t="s">
        <v>42</v>
      </c>
      <c r="B10" s="9">
        <v>645</v>
      </c>
      <c r="C10" s="9">
        <v>645</v>
      </c>
      <c r="D10" s="9">
        <v>645</v>
      </c>
      <c r="E10" s="9">
        <f>B10+C10-D10</f>
        <v>645</v>
      </c>
      <c r="F10" s="50"/>
      <c r="G10" s="51"/>
      <c r="H10" s="12"/>
      <c r="I10" s="31"/>
      <c r="J10" s="31"/>
      <c r="K10" s="1"/>
    </row>
    <row r="11" spans="1:11" ht="38.25" customHeight="1" x14ac:dyDescent="0.3">
      <c r="A11" s="24" t="s">
        <v>43</v>
      </c>
      <c r="B11" s="9">
        <v>20</v>
      </c>
      <c r="C11" s="9">
        <v>20</v>
      </c>
      <c r="D11" s="9">
        <v>20</v>
      </c>
      <c r="E11" s="9">
        <f>B11+C11-D11</f>
        <v>20</v>
      </c>
      <c r="F11" s="44"/>
      <c r="G11" s="45"/>
      <c r="H11" s="12"/>
      <c r="I11" s="13"/>
      <c r="J11" s="13"/>
      <c r="K11" s="1"/>
    </row>
    <row r="12" spans="1:11" ht="38.25" customHeight="1" x14ac:dyDescent="0.3">
      <c r="A12" s="22" t="s">
        <v>6</v>
      </c>
      <c r="B12" s="9">
        <v>3</v>
      </c>
      <c r="C12" s="9">
        <v>3</v>
      </c>
      <c r="D12" s="9">
        <v>3</v>
      </c>
      <c r="E12" s="9">
        <f>B12+C12-D12</f>
        <v>3</v>
      </c>
      <c r="F12" s="50"/>
      <c r="G12" s="51"/>
      <c r="H12" s="12"/>
      <c r="I12" s="31"/>
      <c r="J12" s="31"/>
      <c r="K12" s="1"/>
    </row>
    <row r="13" spans="1:11" ht="38.25" customHeight="1" x14ac:dyDescent="0.3">
      <c r="A13" s="27" t="s">
        <v>41</v>
      </c>
      <c r="B13" s="7">
        <f>SUM(B14)+B17+B21+B22+B23+B24</f>
        <v>118735</v>
      </c>
      <c r="C13" s="7">
        <f>SUM(C14)+C17+C21+C22+C23+C24</f>
        <v>3238.8</v>
      </c>
      <c r="D13" s="7">
        <f>SUM(D14)+D17+D21+D22+D23+D24</f>
        <v>1352</v>
      </c>
      <c r="E13" s="7">
        <f>SUM(E14)+E17+E21+E22+E23+E24</f>
        <v>117383</v>
      </c>
      <c r="F13" s="48"/>
      <c r="G13" s="49"/>
      <c r="H13" s="8"/>
      <c r="I13" s="34"/>
      <c r="J13" s="34"/>
      <c r="K13" s="1"/>
    </row>
    <row r="14" spans="1:11" ht="38.25" customHeight="1" x14ac:dyDescent="0.3">
      <c r="A14" s="24" t="s">
        <v>21</v>
      </c>
      <c r="B14" s="9">
        <f>SUM(B15:B16)</f>
        <v>85517</v>
      </c>
      <c r="C14" s="9">
        <f t="shared" ref="C14:E14" si="1">SUM(C15:C16)</f>
        <v>2136.8000000000002</v>
      </c>
      <c r="D14" s="9">
        <f t="shared" si="1"/>
        <v>900</v>
      </c>
      <c r="E14" s="9">
        <f t="shared" si="1"/>
        <v>84617</v>
      </c>
      <c r="F14" s="46"/>
      <c r="G14" s="47"/>
      <c r="H14" s="12"/>
      <c r="I14" s="32"/>
      <c r="J14" s="32"/>
      <c r="K14" s="1"/>
    </row>
    <row r="15" spans="1:11" ht="78" customHeight="1" x14ac:dyDescent="0.3">
      <c r="A15" s="25" t="s">
        <v>18</v>
      </c>
      <c r="B15" s="9">
        <v>53890</v>
      </c>
      <c r="C15" s="9">
        <v>900</v>
      </c>
      <c r="D15" s="9">
        <v>900</v>
      </c>
      <c r="E15" s="9">
        <f t="shared" ref="E15:E23" si="2">B15-D15</f>
        <v>52990</v>
      </c>
      <c r="F15" s="46" t="s">
        <v>15</v>
      </c>
      <c r="G15" s="47"/>
      <c r="H15" s="12"/>
      <c r="I15" s="32"/>
      <c r="J15" s="32"/>
      <c r="K15" s="1"/>
    </row>
    <row r="16" spans="1:11" ht="60.75" customHeight="1" x14ac:dyDescent="0.3">
      <c r="A16" s="25" t="s">
        <v>14</v>
      </c>
      <c r="B16" s="9">
        <v>31627</v>
      </c>
      <c r="C16" s="9">
        <v>1236.8</v>
      </c>
      <c r="D16" s="9">
        <v>0</v>
      </c>
      <c r="E16" s="9">
        <f t="shared" si="2"/>
        <v>31627</v>
      </c>
      <c r="F16" s="46" t="s">
        <v>26</v>
      </c>
      <c r="G16" s="47"/>
      <c r="H16" s="12"/>
      <c r="I16" s="32"/>
      <c r="J16" s="32"/>
      <c r="K16" s="1"/>
    </row>
    <row r="17" spans="1:11" ht="39" customHeight="1" x14ac:dyDescent="0.3">
      <c r="A17" s="25" t="s">
        <v>22</v>
      </c>
      <c r="B17" s="9">
        <f>SUM(B18:B20)</f>
        <v>18017</v>
      </c>
      <c r="C17" s="9">
        <f>SUM(C18:C20)</f>
        <v>352</v>
      </c>
      <c r="D17" s="9">
        <f>SUM(D18:D20)</f>
        <v>202</v>
      </c>
      <c r="E17" s="9">
        <f t="shared" si="2"/>
        <v>17815</v>
      </c>
      <c r="F17" s="46"/>
      <c r="G17" s="47"/>
      <c r="H17" s="12"/>
      <c r="I17" s="32"/>
      <c r="J17" s="32"/>
      <c r="K17" s="1"/>
    </row>
    <row r="18" spans="1:11" ht="84.75" customHeight="1" x14ac:dyDescent="0.3">
      <c r="A18" s="25" t="s">
        <v>28</v>
      </c>
      <c r="B18" s="9">
        <v>4337</v>
      </c>
      <c r="C18" s="9">
        <v>20</v>
      </c>
      <c r="D18" s="9">
        <v>20</v>
      </c>
      <c r="E18" s="9">
        <f t="shared" si="2"/>
        <v>4317</v>
      </c>
      <c r="F18" s="46" t="s">
        <v>33</v>
      </c>
      <c r="G18" s="47"/>
      <c r="H18" s="12"/>
      <c r="I18" s="14"/>
      <c r="J18" s="14"/>
      <c r="K18" s="1"/>
    </row>
    <row r="19" spans="1:11" ht="59.25" customHeight="1" x14ac:dyDescent="0.3">
      <c r="A19" s="25" t="s">
        <v>27</v>
      </c>
      <c r="B19" s="9">
        <v>7434</v>
      </c>
      <c r="C19" s="9">
        <v>150</v>
      </c>
      <c r="D19" s="9">
        <v>50</v>
      </c>
      <c r="E19" s="9">
        <f t="shared" si="2"/>
        <v>7384</v>
      </c>
      <c r="F19" s="46" t="s">
        <v>34</v>
      </c>
      <c r="G19" s="47"/>
      <c r="H19" s="12"/>
      <c r="I19" s="14"/>
      <c r="J19" s="14"/>
      <c r="K19" s="1"/>
    </row>
    <row r="20" spans="1:11" ht="39" customHeight="1" x14ac:dyDescent="0.3">
      <c r="A20" s="25" t="s">
        <v>29</v>
      </c>
      <c r="B20" s="9">
        <v>6246</v>
      </c>
      <c r="C20" s="9">
        <v>182</v>
      </c>
      <c r="D20" s="9">
        <v>132</v>
      </c>
      <c r="E20" s="9">
        <f t="shared" si="2"/>
        <v>6114</v>
      </c>
      <c r="F20" s="35" t="s">
        <v>35</v>
      </c>
      <c r="G20" s="36"/>
      <c r="H20" s="12"/>
      <c r="I20" s="14"/>
      <c r="J20" s="14"/>
      <c r="K20" s="1"/>
    </row>
    <row r="21" spans="1:11" ht="81.75" customHeight="1" x14ac:dyDescent="0.3">
      <c r="A21" s="22" t="s">
        <v>23</v>
      </c>
      <c r="B21" s="9">
        <v>13801</v>
      </c>
      <c r="C21" s="9">
        <v>150</v>
      </c>
      <c r="D21" s="9">
        <v>150</v>
      </c>
      <c r="E21" s="9">
        <f t="shared" si="2"/>
        <v>13651</v>
      </c>
      <c r="F21" s="46" t="s">
        <v>36</v>
      </c>
      <c r="G21" s="47"/>
      <c r="H21" s="12"/>
      <c r="I21" s="32"/>
      <c r="J21" s="32"/>
      <c r="K21" s="1"/>
    </row>
    <row r="22" spans="1:11" ht="61.5" customHeight="1" x14ac:dyDescent="0.3">
      <c r="A22" s="22" t="s">
        <v>24</v>
      </c>
      <c r="B22" s="9">
        <v>100</v>
      </c>
      <c r="C22" s="9">
        <v>100</v>
      </c>
      <c r="D22" s="9">
        <v>100</v>
      </c>
      <c r="E22" s="9">
        <f t="shared" si="2"/>
        <v>0</v>
      </c>
      <c r="F22" s="46" t="s">
        <v>37</v>
      </c>
      <c r="G22" s="47"/>
      <c r="H22" s="12"/>
      <c r="I22" s="32"/>
      <c r="J22" s="32"/>
      <c r="K22" s="1"/>
    </row>
    <row r="23" spans="1:11" ht="60.75" customHeight="1" x14ac:dyDescent="0.3">
      <c r="A23" s="22" t="s">
        <v>25</v>
      </c>
      <c r="B23" s="9">
        <v>1300</v>
      </c>
      <c r="C23" s="9">
        <v>500</v>
      </c>
      <c r="D23" s="9">
        <v>0</v>
      </c>
      <c r="E23" s="9">
        <f t="shared" si="2"/>
        <v>1300</v>
      </c>
      <c r="F23" s="46" t="s">
        <v>16</v>
      </c>
      <c r="G23" s="47"/>
      <c r="H23" s="12"/>
      <c r="I23" s="32"/>
      <c r="J23" s="32"/>
      <c r="K23" s="1"/>
    </row>
    <row r="24" spans="1:11" ht="48" hidden="1" customHeight="1" x14ac:dyDescent="0.3">
      <c r="A24" s="22"/>
      <c r="B24" s="9"/>
      <c r="C24" s="9"/>
      <c r="D24" s="9"/>
      <c r="E24" s="9"/>
      <c r="F24" s="50"/>
      <c r="G24" s="51"/>
      <c r="H24" s="12"/>
      <c r="I24" s="31"/>
      <c r="J24" s="31"/>
      <c r="K24" s="1"/>
    </row>
    <row r="25" spans="1:11" ht="39" customHeight="1" x14ac:dyDescent="0.3">
      <c r="A25" s="23" t="s">
        <v>2</v>
      </c>
      <c r="B25" s="7">
        <f>SUM(B26:B29)</f>
        <v>38484</v>
      </c>
      <c r="C25" s="7">
        <f t="shared" ref="C25:E25" si="3">SUM(C26:C29)</f>
        <v>3006</v>
      </c>
      <c r="D25" s="7">
        <f t="shared" si="3"/>
        <v>481</v>
      </c>
      <c r="E25" s="7">
        <f t="shared" si="3"/>
        <v>41009</v>
      </c>
      <c r="F25" s="58"/>
      <c r="G25" s="59"/>
      <c r="H25" s="8"/>
      <c r="I25" s="33"/>
      <c r="J25" s="33"/>
      <c r="K25" s="1"/>
    </row>
    <row r="26" spans="1:11" ht="39" customHeight="1" x14ac:dyDescent="0.3">
      <c r="A26" s="22" t="s">
        <v>7</v>
      </c>
      <c r="B26" s="9">
        <v>928</v>
      </c>
      <c r="C26" s="9">
        <v>800</v>
      </c>
      <c r="D26" s="9">
        <v>278</v>
      </c>
      <c r="E26" s="9">
        <f>B26+C26-D26</f>
        <v>1450</v>
      </c>
      <c r="F26" s="50"/>
      <c r="G26" s="51"/>
      <c r="H26" s="12"/>
      <c r="I26" s="31"/>
      <c r="J26" s="31"/>
      <c r="K26" s="1"/>
    </row>
    <row r="27" spans="1:11" ht="39" customHeight="1" x14ac:dyDescent="0.3">
      <c r="A27" s="22" t="s">
        <v>8</v>
      </c>
      <c r="B27" s="9">
        <v>32114</v>
      </c>
      <c r="C27" s="9">
        <v>770</v>
      </c>
      <c r="D27" s="9">
        <v>0</v>
      </c>
      <c r="E27" s="9">
        <f>B27+C27-D27</f>
        <v>32884</v>
      </c>
      <c r="F27" s="50"/>
      <c r="G27" s="51"/>
      <c r="H27" s="12"/>
      <c r="I27" s="31"/>
      <c r="J27" s="31"/>
      <c r="K27" s="1"/>
    </row>
    <row r="28" spans="1:11" ht="39" customHeight="1" x14ac:dyDescent="0.3">
      <c r="A28" s="22" t="s">
        <v>3</v>
      </c>
      <c r="B28" s="9">
        <v>3620</v>
      </c>
      <c r="C28" s="9">
        <v>672</v>
      </c>
      <c r="D28" s="9">
        <v>0</v>
      </c>
      <c r="E28" s="9">
        <f t="shared" ref="E28:E30" si="4">B28+C28-D28</f>
        <v>4292</v>
      </c>
      <c r="F28" s="50"/>
      <c r="G28" s="51"/>
      <c r="H28" s="12"/>
      <c r="I28" s="31"/>
      <c r="J28" s="31"/>
      <c r="K28" s="1"/>
    </row>
    <row r="29" spans="1:11" ht="39" customHeight="1" x14ac:dyDescent="0.3">
      <c r="A29" s="22" t="s">
        <v>38</v>
      </c>
      <c r="B29" s="9">
        <v>1822</v>
      </c>
      <c r="C29" s="9">
        <v>764</v>
      </c>
      <c r="D29" s="9">
        <v>203</v>
      </c>
      <c r="E29" s="9">
        <f t="shared" si="4"/>
        <v>2383</v>
      </c>
      <c r="F29" s="44"/>
      <c r="G29" s="45"/>
      <c r="H29" s="12"/>
      <c r="I29" s="13"/>
      <c r="J29" s="13"/>
      <c r="K29" s="1"/>
    </row>
    <row r="30" spans="1:11" ht="39" customHeight="1" x14ac:dyDescent="0.3">
      <c r="A30" s="26" t="s">
        <v>44</v>
      </c>
      <c r="B30" s="7">
        <v>6180</v>
      </c>
      <c r="C30" s="7">
        <v>3185</v>
      </c>
      <c r="D30" s="7">
        <v>1935</v>
      </c>
      <c r="E30" s="7">
        <f t="shared" si="4"/>
        <v>7430</v>
      </c>
      <c r="F30" s="46" t="s">
        <v>39</v>
      </c>
      <c r="G30" s="47"/>
      <c r="H30" s="8"/>
      <c r="I30" s="32"/>
      <c r="J30" s="32"/>
      <c r="K30" s="1"/>
    </row>
    <row r="31" spans="1:11" ht="39" customHeight="1" x14ac:dyDescent="0.3">
      <c r="A31" s="27" t="s">
        <v>17</v>
      </c>
      <c r="B31" s="7">
        <v>488</v>
      </c>
      <c r="C31" s="7">
        <v>387</v>
      </c>
      <c r="D31" s="7">
        <v>387</v>
      </c>
      <c r="E31" s="7">
        <v>488</v>
      </c>
      <c r="F31" s="48"/>
      <c r="G31" s="49"/>
      <c r="H31" s="8"/>
      <c r="I31" s="34"/>
      <c r="J31" s="34"/>
      <c r="K31" s="1"/>
    </row>
    <row r="32" spans="1:11" ht="39" customHeight="1" thickBot="1" x14ac:dyDescent="0.35">
      <c r="A32" s="28" t="s">
        <v>0</v>
      </c>
      <c r="B32" s="29" t="s">
        <v>20</v>
      </c>
      <c r="C32" s="29">
        <f>SUM(C5+C7+C25+C30+C31)</f>
        <v>16638.8</v>
      </c>
      <c r="D32" s="29">
        <f>SUM(D5+D7+D25+D30+D31)</f>
        <v>12950</v>
      </c>
      <c r="E32" s="29">
        <f>SUM(E5+E7+E25+E30+E31)</f>
        <v>180228</v>
      </c>
      <c r="F32" s="52"/>
      <c r="G32" s="53"/>
      <c r="H32" s="8"/>
      <c r="I32" s="37"/>
      <c r="J32" s="37"/>
      <c r="K32" s="1"/>
    </row>
    <row r="33" spans="1:1" x14ac:dyDescent="0.3">
      <c r="A33" s="1" t="s">
        <v>19</v>
      </c>
    </row>
  </sheetData>
  <mergeCells count="56">
    <mergeCell ref="F29:G29"/>
    <mergeCell ref="F32:G32"/>
    <mergeCell ref="F5:G5"/>
    <mergeCell ref="F6:G6"/>
    <mergeCell ref="F7:G7"/>
    <mergeCell ref="F16:G16"/>
    <mergeCell ref="F15:G15"/>
    <mergeCell ref="F12:G12"/>
    <mergeCell ref="F30:G30"/>
    <mergeCell ref="F31:G31"/>
    <mergeCell ref="F24:G24"/>
    <mergeCell ref="F25:G25"/>
    <mergeCell ref="F26:G26"/>
    <mergeCell ref="F27:G27"/>
    <mergeCell ref="F28:G28"/>
    <mergeCell ref="F21:G21"/>
    <mergeCell ref="F22:G22"/>
    <mergeCell ref="F23:G23"/>
    <mergeCell ref="F14:G14"/>
    <mergeCell ref="F18:G18"/>
    <mergeCell ref="F19:G19"/>
    <mergeCell ref="F4:G4"/>
    <mergeCell ref="F3:G3"/>
    <mergeCell ref="I17:J17"/>
    <mergeCell ref="I16:J16"/>
    <mergeCell ref="I7:J7"/>
    <mergeCell ref="I8:J8"/>
    <mergeCell ref="I9:J9"/>
    <mergeCell ref="F11:G11"/>
    <mergeCell ref="F17:G17"/>
    <mergeCell ref="F13:G13"/>
    <mergeCell ref="F10:G10"/>
    <mergeCell ref="F9:G9"/>
    <mergeCell ref="F8:G8"/>
    <mergeCell ref="I31:J31"/>
    <mergeCell ref="I32:J32"/>
    <mergeCell ref="I3:J3"/>
    <mergeCell ref="I4:J4"/>
    <mergeCell ref="I5:J5"/>
    <mergeCell ref="I6:J6"/>
    <mergeCell ref="A2:G2"/>
    <mergeCell ref="I26:J26"/>
    <mergeCell ref="I27:J27"/>
    <mergeCell ref="I28:J28"/>
    <mergeCell ref="I30:J30"/>
    <mergeCell ref="I21:J21"/>
    <mergeCell ref="I22:J22"/>
    <mergeCell ref="I23:J23"/>
    <mergeCell ref="I24:J24"/>
    <mergeCell ref="I25:J25"/>
    <mergeCell ref="I13:J13"/>
    <mergeCell ref="I14:J14"/>
    <mergeCell ref="I15:J15"/>
    <mergeCell ref="I10:J10"/>
    <mergeCell ref="I12:J12"/>
    <mergeCell ref="F20:G20"/>
  </mergeCells>
  <pageMargins left="0.19685039370078741" right="0.23622047244094491" top="0.19685039370078741" bottom="0" header="0.19685039370078741" footer="0.19685039370078741"/>
  <pageSetup paperSize="9" scale="57" fitToWidth="0" orientation="portrait" verticalDpi="300" r:id="rId1"/>
  <colBreaks count="1" manualBreakCount="1">
    <brk id="7" max="31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EDBA11-50D0-432F-93DC-995679DB65EA}"/>
</file>

<file path=customXml/itemProps2.xml><?xml version="1.0" encoding="utf-8"?>
<ds:datastoreItem xmlns:ds="http://schemas.openxmlformats.org/officeDocument/2006/customXml" ds:itemID="{B188140A-6121-4DBA-B16A-A7D95BDBEFB8}"/>
</file>

<file path=customXml/itemProps3.xml><?xml version="1.0" encoding="utf-8"?>
<ds:datastoreItem xmlns:ds="http://schemas.openxmlformats.org/officeDocument/2006/customXml" ds:itemID="{6B6522AB-FF7C-4DE3-86B1-18B7FB27CF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борги  </vt:lpstr>
      <vt:lpstr>'борги 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2021-09-14T11:12:43Z</dcterms:created>
  <dcterms:modified xsi:type="dcterms:W3CDTF">2021-09-14T11:12:43Z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