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3040" windowHeight="10632" firstSheet="2" activeTab="2"/>
  </bookViews>
  <sheets>
    <sheet name="Додаток №1 (2)" sheetId="11" state="hidden" r:id="rId1"/>
    <sheet name="ПТ(Додаток№1) (2)" sheetId="10" state="hidden" r:id="rId2"/>
    <sheet name="Додаток №3" sheetId="13" r:id="rId3"/>
    <sheet name="dod 3" sheetId="12" state="hidden" r:id="rId4"/>
  </sheets>
  <externalReferences>
    <externalReference r:id="rId5"/>
  </externalReferences>
  <definedNames>
    <definedName name="вап">#REF!</definedName>
    <definedName name="_xlnm.Print_Titles" localSheetId="3">'dod 3'!$5:$7</definedName>
    <definedName name="_xlnm.Print_Titles" localSheetId="2">'Додаток №3'!$7:$9</definedName>
    <definedName name="_xlnm.Print_Titles">#REF!</definedName>
    <definedName name="_xlnm.Print_Area" localSheetId="3">'dod 3'!$A$2:$N$833</definedName>
    <definedName name="_xlnm.Print_Area" localSheetId="0">'Додаток №1 (2)'!$A$1:$E$23</definedName>
    <definedName name="_xlnm.Print_Area" localSheetId="2">'Додаток №3'!$A$1:$N$18</definedName>
    <definedName name="_xlnm.Print_Area" localSheetId="1">'ПТ(Додаток№1) (2)'!$A$1:$K$19</definedName>
    <definedName name="фін">#REF!</definedName>
  </definedNames>
  <calcPr calcId="162913"/>
</workbook>
</file>

<file path=xl/calcChain.xml><?xml version="1.0" encoding="utf-8"?>
<calcChain xmlns="http://schemas.openxmlformats.org/spreadsheetml/2006/main">
  <c r="N10" i="13" l="1"/>
  <c r="N11" i="13"/>
  <c r="J13" i="13" l="1"/>
  <c r="I13" i="13" s="1"/>
  <c r="H13" i="13"/>
  <c r="D13" i="13" s="1"/>
  <c r="N13" i="13" l="1"/>
  <c r="N834" i="12" l="1"/>
  <c r="N833" i="12"/>
  <c r="N832" i="12"/>
  <c r="N831" i="12"/>
  <c r="N830" i="12"/>
  <c r="N829" i="12"/>
  <c r="N828" i="12"/>
  <c r="N827" i="12"/>
  <c r="N826" i="12"/>
  <c r="N825" i="12"/>
  <c r="N824" i="12"/>
  <c r="N823" i="12"/>
  <c r="N822" i="12"/>
  <c r="N821" i="12"/>
  <c r="N820" i="12"/>
  <c r="N819" i="12"/>
  <c r="N818" i="12"/>
  <c r="N817" i="12"/>
  <c r="N816" i="12"/>
  <c r="N815" i="12"/>
  <c r="N814" i="12"/>
  <c r="N813" i="12"/>
  <c r="N812" i="12"/>
  <c r="N811" i="12"/>
  <c r="N810" i="12"/>
  <c r="N809" i="12"/>
  <c r="N808" i="12"/>
  <c r="N807" i="12"/>
  <c r="N806" i="12"/>
  <c r="N805" i="12"/>
  <c r="N804" i="12"/>
  <c r="N803" i="12"/>
  <c r="N802" i="12"/>
  <c r="N801" i="12"/>
  <c r="N800" i="12"/>
  <c r="N799" i="12"/>
  <c r="N798" i="12"/>
  <c r="N797" i="12"/>
  <c r="N796" i="12"/>
  <c r="N795" i="12"/>
  <c r="N794" i="12"/>
  <c r="N793" i="12"/>
  <c r="N792" i="12"/>
  <c r="N791" i="12"/>
  <c r="N790" i="12"/>
  <c r="N789" i="12"/>
  <c r="N788" i="12"/>
  <c r="N787" i="12"/>
  <c r="N786" i="12"/>
  <c r="N785" i="12"/>
  <c r="N784" i="12"/>
  <c r="N783" i="12"/>
  <c r="N782" i="12"/>
  <c r="N781" i="12"/>
  <c r="N780" i="12"/>
  <c r="N779" i="12"/>
  <c r="N778" i="12"/>
  <c r="N777" i="12"/>
  <c r="N776" i="12"/>
  <c r="N775" i="12"/>
  <c r="N774" i="12"/>
  <c r="N773" i="12"/>
  <c r="N772" i="12"/>
  <c r="N771" i="12"/>
  <c r="N770" i="12"/>
  <c r="N769" i="12"/>
  <c r="N768" i="12"/>
  <c r="N767" i="12"/>
  <c r="N766" i="12"/>
  <c r="N765" i="12"/>
  <c r="N764" i="12"/>
  <c r="N763" i="12"/>
  <c r="N762" i="12"/>
  <c r="N761" i="12"/>
  <c r="N760" i="12"/>
  <c r="N759" i="12"/>
  <c r="E758" i="12"/>
  <c r="E757" i="12" s="1"/>
  <c r="E756" i="12" s="1"/>
  <c r="D758" i="12"/>
  <c r="D757" i="12" s="1"/>
  <c r="N755" i="12"/>
  <c r="N754" i="12"/>
  <c r="N753" i="12"/>
  <c r="E753" i="12"/>
  <c r="D753" i="12"/>
  <c r="E752" i="12"/>
  <c r="D752" i="12"/>
  <c r="N752" i="12" s="1"/>
  <c r="E751" i="12"/>
  <c r="D751" i="12"/>
  <c r="N751" i="12" s="1"/>
  <c r="E750" i="12"/>
  <c r="D750" i="12"/>
  <c r="N750" i="12" s="1"/>
  <c r="N749" i="12"/>
  <c r="N748" i="12"/>
  <c r="N747" i="12"/>
  <c r="N746" i="12"/>
  <c r="N745" i="12"/>
  <c r="N744" i="12"/>
  <c r="N743" i="12"/>
  <c r="N742" i="12"/>
  <c r="N741" i="12"/>
  <c r="N740" i="12"/>
  <c r="N739" i="12"/>
  <c r="N738" i="12"/>
  <c r="N737" i="12"/>
  <c r="N736" i="12"/>
  <c r="N735" i="12"/>
  <c r="N734" i="12"/>
  <c r="N733" i="12"/>
  <c r="N732" i="12"/>
  <c r="N731" i="12"/>
  <c r="N730" i="12"/>
  <c r="N729" i="12"/>
  <c r="N728" i="12"/>
  <c r="N727" i="12"/>
  <c r="N726" i="12"/>
  <c r="N725" i="12"/>
  <c r="N724" i="12"/>
  <c r="N723" i="12"/>
  <c r="N722" i="12"/>
  <c r="N721" i="12"/>
  <c r="N720" i="12"/>
  <c r="N719" i="12"/>
  <c r="N718" i="12"/>
  <c r="N717" i="12"/>
  <c r="N716" i="12"/>
  <c r="N715" i="12"/>
  <c r="N714" i="12"/>
  <c r="N713" i="12"/>
  <c r="N712" i="12"/>
  <c r="N711" i="12"/>
  <c r="N710" i="12"/>
  <c r="N709" i="12"/>
  <c r="N708" i="12"/>
  <c r="N707" i="12"/>
  <c r="N706" i="12"/>
  <c r="N705" i="12"/>
  <c r="N704" i="12"/>
  <c r="N703" i="12"/>
  <c r="N702" i="12"/>
  <c r="N701" i="12"/>
  <c r="N700" i="12"/>
  <c r="N699" i="12"/>
  <c r="N698" i="12"/>
  <c r="N697" i="12"/>
  <c r="N696" i="12"/>
  <c r="N695" i="12"/>
  <c r="N694" i="12"/>
  <c r="N693" i="12"/>
  <c r="N692" i="12"/>
  <c r="N691" i="12"/>
  <c r="N690" i="12"/>
  <c r="N689" i="12"/>
  <c r="N688" i="12"/>
  <c r="N687" i="12"/>
  <c r="N686" i="12"/>
  <c r="N685" i="12"/>
  <c r="N684" i="12"/>
  <c r="N683" i="12"/>
  <c r="N682" i="12"/>
  <c r="N681" i="12"/>
  <c r="N680" i="12"/>
  <c r="N679" i="12"/>
  <c r="N678" i="12"/>
  <c r="N677" i="12"/>
  <c r="N676" i="12"/>
  <c r="N675" i="12"/>
  <c r="N674" i="12"/>
  <c r="N673" i="12"/>
  <c r="N672" i="12"/>
  <c r="N671" i="12"/>
  <c r="N670" i="12"/>
  <c r="N669" i="12"/>
  <c r="N668" i="12"/>
  <c r="N667" i="12"/>
  <c r="N666" i="12"/>
  <c r="N665" i="12"/>
  <c r="N664" i="12"/>
  <c r="N663" i="12"/>
  <c r="N662" i="12"/>
  <c r="N661" i="12"/>
  <c r="N660" i="12"/>
  <c r="N659" i="12"/>
  <c r="N658" i="12"/>
  <c r="N657" i="12"/>
  <c r="N656" i="12"/>
  <c r="N655" i="12"/>
  <c r="N654" i="12"/>
  <c r="N653" i="12"/>
  <c r="N652" i="12"/>
  <c r="N651" i="12"/>
  <c r="N650" i="12"/>
  <c r="N649" i="12"/>
  <c r="N648" i="12"/>
  <c r="N647" i="12"/>
  <c r="N646" i="12"/>
  <c r="N645" i="12"/>
  <c r="N644" i="12"/>
  <c r="N643" i="12"/>
  <c r="N642" i="12"/>
  <c r="N641" i="12"/>
  <c r="N640" i="12"/>
  <c r="N639" i="12"/>
  <c r="N638" i="12"/>
  <c r="N637" i="12"/>
  <c r="N636" i="12"/>
  <c r="N635" i="12"/>
  <c r="N634" i="12"/>
  <c r="N633" i="12"/>
  <c r="N632" i="12"/>
  <c r="N631" i="12"/>
  <c r="N630" i="12"/>
  <c r="N629" i="12"/>
  <c r="N628" i="12"/>
  <c r="N627" i="12"/>
  <c r="N626" i="12"/>
  <c r="N625" i="12"/>
  <c r="N624" i="12"/>
  <c r="N623" i="12"/>
  <c r="N622" i="12"/>
  <c r="N621" i="12"/>
  <c r="N620" i="12"/>
  <c r="N619" i="12"/>
  <c r="N618" i="12"/>
  <c r="N617" i="12"/>
  <c r="N616" i="12"/>
  <c r="N615" i="12"/>
  <c r="N614" i="12"/>
  <c r="N613" i="12"/>
  <c r="N612" i="12"/>
  <c r="N611" i="12"/>
  <c r="N610" i="12"/>
  <c r="N609" i="12"/>
  <c r="N608" i="12"/>
  <c r="N607" i="12"/>
  <c r="N606" i="12"/>
  <c r="N605" i="12"/>
  <c r="N604" i="12"/>
  <c r="N603" i="12"/>
  <c r="N602" i="12"/>
  <c r="N601" i="12"/>
  <c r="N600" i="12"/>
  <c r="N599" i="12"/>
  <c r="N598" i="12"/>
  <c r="N597" i="12"/>
  <c r="N596" i="12"/>
  <c r="N595" i="12"/>
  <c r="N594" i="12"/>
  <c r="N593" i="12"/>
  <c r="N592" i="12"/>
  <c r="N591" i="12"/>
  <c r="N590" i="12"/>
  <c r="N589" i="12"/>
  <c r="N588" i="12"/>
  <c r="N587" i="12"/>
  <c r="N586" i="12"/>
  <c r="N585" i="12"/>
  <c r="N584" i="12"/>
  <c r="N583" i="12"/>
  <c r="N582" i="12"/>
  <c r="N581" i="12"/>
  <c r="N580" i="12"/>
  <c r="N579" i="12"/>
  <c r="N578" i="12"/>
  <c r="N577" i="12"/>
  <c r="N576" i="12"/>
  <c r="N575" i="12"/>
  <c r="N574" i="12"/>
  <c r="N573" i="12"/>
  <c r="N572" i="12"/>
  <c r="N571" i="12"/>
  <c r="N570" i="12"/>
  <c r="N569" i="12"/>
  <c r="N568" i="12"/>
  <c r="N567" i="12"/>
  <c r="N566" i="12"/>
  <c r="N565" i="12"/>
  <c r="N564" i="12"/>
  <c r="N563" i="12"/>
  <c r="N562" i="12"/>
  <c r="N561" i="12"/>
  <c r="N560" i="12"/>
  <c r="N559" i="12"/>
  <c r="N558" i="12"/>
  <c r="N557" i="12"/>
  <c r="N556" i="12"/>
  <c r="N555" i="12"/>
  <c r="N554" i="12"/>
  <c r="N553" i="12"/>
  <c r="N552" i="12"/>
  <c r="N551" i="12"/>
  <c r="N550" i="12"/>
  <c r="N549" i="12"/>
  <c r="N548" i="12"/>
  <c r="N547" i="12"/>
  <c r="N546" i="12"/>
  <c r="N545" i="12"/>
  <c r="N544" i="12"/>
  <c r="N543" i="12"/>
  <c r="N542" i="12"/>
  <c r="N541" i="12"/>
  <c r="N540" i="12"/>
  <c r="N539" i="12"/>
  <c r="N538" i="12"/>
  <c r="N537" i="12"/>
  <c r="N536" i="12"/>
  <c r="N535" i="12"/>
  <c r="N534" i="12"/>
  <c r="N533" i="12"/>
  <c r="N532" i="12"/>
  <c r="N531" i="12"/>
  <c r="N530" i="12"/>
  <c r="N529" i="12"/>
  <c r="N528" i="12"/>
  <c r="N527" i="12"/>
  <c r="N526" i="12"/>
  <c r="N525" i="12"/>
  <c r="N524" i="12"/>
  <c r="D523" i="12"/>
  <c r="N523" i="12" s="1"/>
  <c r="N522" i="12"/>
  <c r="N521" i="12"/>
  <c r="N520" i="12"/>
  <c r="N519" i="12"/>
  <c r="N518" i="12"/>
  <c r="N517" i="12"/>
  <c r="N516" i="12"/>
  <c r="N515" i="12"/>
  <c r="N514" i="12"/>
  <c r="N513" i="12"/>
  <c r="N512" i="12"/>
  <c r="N511" i="12"/>
  <c r="N510" i="12"/>
  <c r="N509" i="12"/>
  <c r="N508" i="12"/>
  <c r="N507" i="12"/>
  <c r="N506" i="12"/>
  <c r="N505" i="12"/>
  <c r="N504" i="12"/>
  <c r="N503" i="12"/>
  <c r="N502" i="12"/>
  <c r="N501" i="12"/>
  <c r="N500" i="12"/>
  <c r="N499" i="12"/>
  <c r="N498" i="12"/>
  <c r="N497" i="12"/>
  <c r="N496" i="12"/>
  <c r="N495" i="12"/>
  <c r="N494" i="12"/>
  <c r="N493" i="12"/>
  <c r="N492" i="12"/>
  <c r="N491" i="12"/>
  <c r="N490" i="12"/>
  <c r="N489" i="12"/>
  <c r="N488" i="12"/>
  <c r="N487" i="12"/>
  <c r="N486" i="12"/>
  <c r="N485" i="12"/>
  <c r="N484" i="12"/>
  <c r="N483" i="12"/>
  <c r="N482" i="12"/>
  <c r="N481" i="12"/>
  <c r="N480" i="12"/>
  <c r="N479" i="12"/>
  <c r="N478" i="12"/>
  <c r="N477" i="12"/>
  <c r="N476" i="12"/>
  <c r="N475" i="12"/>
  <c r="N474" i="12"/>
  <c r="N473" i="12"/>
  <c r="N472" i="12"/>
  <c r="N471" i="12"/>
  <c r="N470" i="12"/>
  <c r="N469" i="12"/>
  <c r="N468" i="12"/>
  <c r="N467" i="12"/>
  <c r="N466" i="12"/>
  <c r="N465" i="12"/>
  <c r="N464" i="12"/>
  <c r="N463" i="12"/>
  <c r="N462" i="12"/>
  <c r="N461" i="12"/>
  <c r="N460" i="12"/>
  <c r="N459" i="12"/>
  <c r="N458" i="12"/>
  <c r="N457" i="12"/>
  <c r="N456" i="12"/>
  <c r="N455" i="12"/>
  <c r="N454" i="12"/>
  <c r="N453" i="12"/>
  <c r="N452" i="12"/>
  <c r="N451" i="12"/>
  <c r="N450" i="12"/>
  <c r="N449" i="12"/>
  <c r="N448" i="12"/>
  <c r="N447" i="12"/>
  <c r="N446" i="12"/>
  <c r="N445" i="12"/>
  <c r="N444" i="12"/>
  <c r="N443" i="12"/>
  <c r="N442" i="12"/>
  <c r="N441" i="12"/>
  <c r="N440" i="12"/>
  <c r="N439" i="12"/>
  <c r="N438" i="12"/>
  <c r="N437" i="12"/>
  <c r="N436" i="12"/>
  <c r="N435" i="12"/>
  <c r="N434" i="12"/>
  <c r="N433" i="12"/>
  <c r="N432" i="12"/>
  <c r="N431" i="12"/>
  <c r="N430" i="12"/>
  <c r="N429" i="12"/>
  <c r="N428" i="12"/>
  <c r="N427" i="12"/>
  <c r="N426" i="12"/>
  <c r="N425" i="12"/>
  <c r="N424" i="12"/>
  <c r="N423" i="12"/>
  <c r="N422" i="12"/>
  <c r="N421" i="12"/>
  <c r="N420" i="12"/>
  <c r="N419" i="12"/>
  <c r="N418" i="12"/>
  <c r="N417" i="12"/>
  <c r="N416" i="12"/>
  <c r="N415" i="12"/>
  <c r="N414" i="12"/>
  <c r="N413" i="12"/>
  <c r="N412" i="12"/>
  <c r="N411" i="12"/>
  <c r="N410" i="12"/>
  <c r="N409" i="12"/>
  <c r="N408" i="12"/>
  <c r="N407" i="12"/>
  <c r="N406" i="12"/>
  <c r="N405" i="12"/>
  <c r="N404" i="12"/>
  <c r="N403" i="12"/>
  <c r="N402" i="12"/>
  <c r="N401" i="12"/>
  <c r="N399" i="12"/>
  <c r="N398" i="12"/>
  <c r="N397" i="12"/>
  <c r="N396" i="12"/>
  <c r="N395" i="12"/>
  <c r="N394" i="12"/>
  <c r="N393" i="12"/>
  <c r="N392" i="12"/>
  <c r="N391" i="12"/>
  <c r="N390" i="12"/>
  <c r="N389" i="12"/>
  <c r="N388" i="12"/>
  <c r="N387" i="12"/>
  <c r="N386" i="12"/>
  <c r="N385" i="12"/>
  <c r="N384" i="12"/>
  <c r="N383" i="12"/>
  <c r="N382" i="12"/>
  <c r="N381" i="12"/>
  <c r="N380" i="12"/>
  <c r="N379" i="12"/>
  <c r="N377" i="12"/>
  <c r="N376" i="12"/>
  <c r="N375" i="12"/>
  <c r="N374" i="12"/>
  <c r="N373" i="12"/>
  <c r="N372" i="12"/>
  <c r="N371" i="12"/>
  <c r="N370" i="12"/>
  <c r="N369" i="12"/>
  <c r="N368" i="12"/>
  <c r="N367" i="12"/>
  <c r="N366" i="12"/>
  <c r="N365" i="12"/>
  <c r="N364" i="12"/>
  <c r="N363" i="12"/>
  <c r="N362" i="12"/>
  <c r="N361" i="12"/>
  <c r="N360" i="12"/>
  <c r="N359" i="12"/>
  <c r="N358" i="12"/>
  <c r="N357" i="12"/>
  <c r="N356" i="12"/>
  <c r="N355" i="12"/>
  <c r="N354" i="12"/>
  <c r="N353" i="12"/>
  <c r="N352" i="12"/>
  <c r="N351" i="12"/>
  <c r="N350" i="12"/>
  <c r="N349" i="12"/>
  <c r="N348" i="12"/>
  <c r="N347" i="12"/>
  <c r="N346" i="12"/>
  <c r="N345" i="12"/>
  <c r="N344" i="12"/>
  <c r="N343" i="12"/>
  <c r="N342" i="12"/>
  <c r="N341" i="12"/>
  <c r="N340" i="12"/>
  <c r="N339" i="12"/>
  <c r="N338" i="12"/>
  <c r="N337" i="12"/>
  <c r="N336" i="12"/>
  <c r="N335" i="12"/>
  <c r="N334" i="12"/>
  <c r="N333" i="12"/>
  <c r="N332" i="12"/>
  <c r="N331" i="12"/>
  <c r="N330" i="12"/>
  <c r="N329" i="12"/>
  <c r="N328" i="12"/>
  <c r="N327" i="12"/>
  <c r="N326" i="12"/>
  <c r="N325" i="12"/>
  <c r="N324" i="12"/>
  <c r="N323" i="12"/>
  <c r="N322" i="12"/>
  <c r="N321" i="12"/>
  <c r="N320" i="12"/>
  <c r="N319" i="12"/>
  <c r="N318" i="12"/>
  <c r="N317" i="12"/>
  <c r="N316" i="12"/>
  <c r="N315" i="12"/>
  <c r="N314" i="12"/>
  <c r="N313" i="12"/>
  <c r="N312" i="12"/>
  <c r="N311" i="12"/>
  <c r="N310" i="12"/>
  <c r="N309" i="12"/>
  <c r="N308" i="12"/>
  <c r="N307" i="12"/>
  <c r="N306" i="12"/>
  <c r="N305" i="12"/>
  <c r="N304" i="12"/>
  <c r="N303" i="12"/>
  <c r="N302" i="12"/>
  <c r="N301" i="12"/>
  <c r="N300" i="12"/>
  <c r="N299" i="12"/>
  <c r="N298" i="12"/>
  <c r="N297" i="12"/>
  <c r="N296" i="12"/>
  <c r="N295" i="12"/>
  <c r="N294" i="12"/>
  <c r="N293" i="12"/>
  <c r="N292" i="12"/>
  <c r="N291" i="12"/>
  <c r="N290" i="12"/>
  <c r="N289" i="12"/>
  <c r="N288" i="12"/>
  <c r="N287" i="12"/>
  <c r="N286" i="12"/>
  <c r="N285" i="12"/>
  <c r="N284" i="12"/>
  <c r="N283" i="12"/>
  <c r="N282" i="12"/>
  <c r="N281" i="12"/>
  <c r="N280" i="12"/>
  <c r="N279" i="12"/>
  <c r="N278" i="12"/>
  <c r="N277" i="12"/>
  <c r="N276" i="12"/>
  <c r="N275" i="12"/>
  <c r="N274" i="12"/>
  <c r="N273" i="12"/>
  <c r="N272" i="12"/>
  <c r="N271" i="12"/>
  <c r="N270" i="12"/>
  <c r="N269" i="12"/>
  <c r="N268" i="12"/>
  <c r="N267" i="12"/>
  <c r="N266" i="12"/>
  <c r="N265" i="12"/>
  <c r="N264" i="12"/>
  <c r="N263" i="12"/>
  <c r="N262" i="12"/>
  <c r="N261" i="12"/>
  <c r="N260" i="12"/>
  <c r="N259" i="12"/>
  <c r="N258" i="12"/>
  <c r="N257" i="12"/>
  <c r="N256" i="12"/>
  <c r="N255" i="12"/>
  <c r="N254" i="12"/>
  <c r="N253" i="12"/>
  <c r="N252" i="12"/>
  <c r="N251" i="12"/>
  <c r="N250" i="12"/>
  <c r="N249" i="12"/>
  <c r="N248" i="12"/>
  <c r="N247" i="12"/>
  <c r="N246" i="12"/>
  <c r="N245" i="12"/>
  <c r="N244" i="12"/>
  <c r="N243" i="12"/>
  <c r="N242" i="12"/>
  <c r="N241" i="12"/>
  <c r="N240" i="12"/>
  <c r="N239" i="12"/>
  <c r="N238" i="12"/>
  <c r="N237" i="12"/>
  <c r="N236" i="12"/>
  <c r="N235" i="12"/>
  <c r="N234" i="12"/>
  <c r="N233" i="12"/>
  <c r="N232" i="12"/>
  <c r="N231" i="12"/>
  <c r="N230" i="12"/>
  <c r="N229" i="12"/>
  <c r="N228" i="12"/>
  <c r="N227" i="12"/>
  <c r="N226" i="12"/>
  <c r="N225" i="12"/>
  <c r="N224" i="12"/>
  <c r="N223" i="12"/>
  <c r="N222" i="12"/>
  <c r="N221" i="12"/>
  <c r="N220" i="12"/>
  <c r="N219" i="12"/>
  <c r="N218" i="12"/>
  <c r="N217" i="12"/>
  <c r="N216" i="12"/>
  <c r="N215" i="12"/>
  <c r="N214" i="12"/>
  <c r="N213" i="12"/>
  <c r="N212" i="12"/>
  <c r="N211" i="12"/>
  <c r="N210" i="12"/>
  <c r="N209" i="12"/>
  <c r="N208" i="12"/>
  <c r="N207" i="12"/>
  <c r="N206" i="12"/>
  <c r="N205" i="12"/>
  <c r="N204" i="12"/>
  <c r="N203" i="12"/>
  <c r="N202" i="12"/>
  <c r="N201" i="12"/>
  <c r="N200" i="12"/>
  <c r="N199" i="12"/>
  <c r="N198" i="12"/>
  <c r="N197" i="12"/>
  <c r="N196" i="12"/>
  <c r="N195" i="12"/>
  <c r="N194" i="12"/>
  <c r="N193" i="12"/>
  <c r="N192" i="12"/>
  <c r="N191" i="12"/>
  <c r="N190" i="12"/>
  <c r="N189" i="12"/>
  <c r="N188" i="12"/>
  <c r="N187" i="12"/>
  <c r="N186" i="12"/>
  <c r="N185" i="12"/>
  <c r="N184" i="12"/>
  <c r="N183" i="12"/>
  <c r="N182" i="12"/>
  <c r="N181" i="12"/>
  <c r="N180" i="12"/>
  <c r="N179" i="12"/>
  <c r="N178" i="12"/>
  <c r="N177" i="12"/>
  <c r="N176" i="12"/>
  <c r="N175" i="12"/>
  <c r="N174" i="12"/>
  <c r="N173" i="12"/>
  <c r="N172" i="12"/>
  <c r="N171" i="12"/>
  <c r="N170" i="12"/>
  <c r="N169" i="12"/>
  <c r="N168" i="12"/>
  <c r="N167" i="12"/>
  <c r="N166" i="12"/>
  <c r="N165" i="12"/>
  <c r="N164" i="12"/>
  <c r="N163" i="12"/>
  <c r="N162" i="12"/>
  <c r="N161" i="12"/>
  <c r="N160" i="12"/>
  <c r="N159" i="12"/>
  <c r="N158" i="12"/>
  <c r="N157" i="12"/>
  <c r="N156" i="12"/>
  <c r="N155" i="12"/>
  <c r="N154" i="12"/>
  <c r="N153" i="12"/>
  <c r="N152" i="12"/>
  <c r="N151" i="12"/>
  <c r="N150" i="12"/>
  <c r="N149" i="12"/>
  <c r="N148" i="12"/>
  <c r="N147" i="12"/>
  <c r="N146" i="12"/>
  <c r="N145" i="12"/>
  <c r="N144" i="12"/>
  <c r="N143" i="12"/>
  <c r="N142" i="12"/>
  <c r="N141" i="12"/>
  <c r="N140" i="12"/>
  <c r="N139" i="12"/>
  <c r="N138" i="12"/>
  <c r="N137" i="12"/>
  <c r="N136" i="12"/>
  <c r="N135" i="12"/>
  <c r="N134" i="12"/>
  <c r="N133" i="12"/>
  <c r="N132" i="12"/>
  <c r="N131" i="12"/>
  <c r="N130" i="12"/>
  <c r="N129" i="12"/>
  <c r="N128" i="12"/>
  <c r="N127" i="12"/>
  <c r="N126" i="12"/>
  <c r="N125" i="12"/>
  <c r="N124" i="12"/>
  <c r="N123" i="12"/>
  <c r="N122" i="12"/>
  <c r="N121" i="12"/>
  <c r="N120" i="12"/>
  <c r="N119" i="12"/>
  <c r="N118" i="12"/>
  <c r="N117" i="12"/>
  <c r="N116" i="12"/>
  <c r="N115" i="12"/>
  <c r="N114" i="12"/>
  <c r="N113" i="12"/>
  <c r="N112" i="12"/>
  <c r="N111" i="12"/>
  <c r="N110" i="12"/>
  <c r="N109" i="12"/>
  <c r="N108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D756" i="12" l="1"/>
  <c r="N756" i="12" s="1"/>
  <c r="N757" i="12"/>
  <c r="N758" i="12"/>
  <c r="I15" i="10" l="1"/>
  <c r="H15" i="10"/>
  <c r="G15" i="10"/>
  <c r="K14" i="10"/>
  <c r="K13" i="10" s="1"/>
  <c r="J14" i="10"/>
  <c r="G14" i="10" s="1"/>
  <c r="I11" i="10"/>
  <c r="H11" i="10"/>
  <c r="G11" i="10"/>
  <c r="K10" i="10"/>
  <c r="J10" i="10"/>
  <c r="H10" i="10"/>
  <c r="G10" i="10"/>
  <c r="I9" i="10"/>
  <c r="H9" i="10"/>
  <c r="G9" i="10"/>
  <c r="K8" i="10"/>
  <c r="H8" i="10" s="1"/>
  <c r="J8" i="10"/>
  <c r="G8" i="10" s="1"/>
  <c r="I18" i="10"/>
  <c r="H18" i="10"/>
  <c r="G18" i="10"/>
  <c r="K17" i="10"/>
  <c r="K16" i="10" s="1"/>
  <c r="H16" i="10" s="1"/>
  <c r="J17" i="10"/>
  <c r="G17" i="10" s="1"/>
  <c r="C13" i="10"/>
  <c r="H14" i="10" l="1"/>
  <c r="F14" i="10" s="1"/>
  <c r="I10" i="10"/>
  <c r="F15" i="10"/>
  <c r="F18" i="10"/>
  <c r="I8" i="10"/>
  <c r="F9" i="10"/>
  <c r="F11" i="10"/>
  <c r="F8" i="10"/>
  <c r="F10" i="10"/>
  <c r="I14" i="10"/>
  <c r="K12" i="10"/>
  <c r="H12" i="10" s="1"/>
  <c r="H13" i="10"/>
  <c r="J13" i="10"/>
  <c r="H17" i="10"/>
  <c r="F17" i="10" s="1"/>
  <c r="I17" i="10"/>
  <c r="I16" i="10" s="1"/>
  <c r="J16" i="10"/>
  <c r="G16" i="10" s="1"/>
  <c r="F16" i="10" s="1"/>
  <c r="J12" i="10" l="1"/>
  <c r="I13" i="10"/>
  <c r="G13" i="10"/>
  <c r="F13" i="10" s="1"/>
  <c r="K7" i="10"/>
  <c r="K6" i="10" l="1"/>
  <c r="H7" i="10"/>
  <c r="I12" i="10"/>
  <c r="G12" i="10"/>
  <c r="F12" i="10" s="1"/>
  <c r="J7" i="10"/>
  <c r="J6" i="10" l="1"/>
  <c r="G7" i="10"/>
  <c r="F7" i="10" s="1"/>
  <c r="I7" i="10"/>
  <c r="K5" i="10"/>
  <c r="H5" i="10" s="1"/>
  <c r="H6" i="10"/>
  <c r="I6" i="10" l="1"/>
  <c r="G6" i="10"/>
  <c r="F6" i="10" s="1"/>
  <c r="J5" i="10"/>
  <c r="I5" i="10" l="1"/>
  <c r="G5" i="10"/>
  <c r="F5" i="10" s="1"/>
  <c r="D20" i="11" l="1"/>
  <c r="D16" i="11" l="1"/>
  <c r="D18" i="11"/>
  <c r="D19" i="11"/>
  <c r="D17" i="11"/>
  <c r="E19" i="11"/>
  <c r="E17" i="11"/>
  <c r="E23" i="11"/>
  <c r="E20" i="11"/>
  <c r="C20" i="11" s="1"/>
  <c r="D14" i="11"/>
  <c r="E14" i="11"/>
  <c r="D22" i="11"/>
  <c r="D23" i="11"/>
  <c r="D12" i="11"/>
  <c r="E22" i="11"/>
  <c r="E12" i="11"/>
  <c r="C14" i="11" l="1"/>
  <c r="C23" i="11"/>
  <c r="C22" i="11"/>
  <c r="E11" i="11"/>
  <c r="E21" i="11"/>
  <c r="C19" i="11"/>
  <c r="D21" i="11"/>
  <c r="E13" i="11"/>
  <c r="D11" i="11"/>
  <c r="C12" i="11"/>
  <c r="D13" i="11"/>
  <c r="C11" i="11" l="1"/>
  <c r="C13" i="11"/>
  <c r="E15" i="11"/>
  <c r="E16" i="11"/>
  <c r="E18" i="11"/>
  <c r="C18" i="11" s="1"/>
  <c r="C16" i="11"/>
  <c r="C21" i="11"/>
  <c r="E10" i="11" l="1"/>
  <c r="E9" i="11" l="1"/>
  <c r="E8" i="11" l="1"/>
  <c r="C17" i="11" l="1"/>
  <c r="D15" i="11" l="1"/>
  <c r="C15" i="11" s="1"/>
  <c r="D10" i="11" l="1"/>
  <c r="C10" i="11" s="1"/>
  <c r="D9" i="11" l="1"/>
  <c r="C9" i="11" s="1"/>
  <c r="D8" i="11" l="1"/>
  <c r="C8" i="11" s="1"/>
</calcChain>
</file>

<file path=xl/sharedStrings.xml><?xml version="1.0" encoding="utf-8"?>
<sst xmlns="http://schemas.openxmlformats.org/spreadsheetml/2006/main" count="4384" uniqueCount="1735">
  <si>
    <t>(тис. грн.)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</si>
  <si>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</si>
  <si>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</si>
  <si>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</si>
  <si>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</si>
  <si>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</si>
  <si>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Разом доходів:</t>
  </si>
  <si>
    <t>Всього доходів (без урахування міжбюджетних трансфертів)</t>
  </si>
  <si>
    <t>Податкові надходження</t>
  </si>
  <si>
    <t xml:space="preserve">               (тис. грн.)</t>
  </si>
  <si>
    <t>Затверджено</t>
  </si>
  <si>
    <t>Проект з урахуванням запропонованих змін</t>
  </si>
  <si>
    <t xml:space="preserve">Зміни, що пропонуються </t>
  </si>
  <si>
    <t>Податки на доходи, податки па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</si>
  <si>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</si>
  <si>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</si>
  <si>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Податок на додану вартість з вироблених в Україні товарів (робіт, послуг) з урахуванням бюджетного відшкодування</t>
  </si>
  <si>
    <t>Код програмної класифікації видатків та кредитування державного бюджету</t>
  </si>
  <si>
    <t>Разом:</t>
  </si>
  <si>
    <t>Всього_x000D_</t>
  </si>
  <si>
    <t>з них:</t>
  </si>
  <si>
    <t>(тис. грн)</t>
  </si>
  <si>
    <t>14020000</t>
  </si>
  <si>
    <t>Акцизний податок з вироблених в Україні підакцизних товарів (продукції)</t>
  </si>
  <si>
    <t>14021300</t>
  </si>
  <si>
    <t>Електрична енергія</t>
  </si>
  <si>
    <t>2400000</t>
  </si>
  <si>
    <t>0431</t>
  </si>
  <si>
    <t>14060000</t>
  </si>
  <si>
    <t>13000000</t>
  </si>
  <si>
    <t>Рентна плата та плата за використання інших природних ресурсів</t>
  </si>
  <si>
    <t>13030800</t>
  </si>
  <si>
    <t>Рентна плата за користування надрами для видобування природного газу</t>
  </si>
  <si>
    <t xml:space="preserve"> "Доходи Державного бюджету України на 2020 рік"</t>
  </si>
  <si>
    <t xml:space="preserve">Зміни до Додатка № 1
Закону України «Про Державний бюджет України на 2020 рік» </t>
  </si>
  <si>
    <t>Додаток № 1 до законопроекту
«Про внесення змін до Закону України «Про Державний бюджет України на 2020 рік (щодо заходів, спрямованих на погашення заборгованості, що утворилася на оптовому ринку електричної енергії)»</t>
  </si>
  <si>
    <t>Порівняльна таблиця змін до Додатка № 1
Закону України «Про Державний бюджет України на 2020 рік»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</si>
  <si>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</si>
  <si>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</si>
  <si>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</si>
  <si>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</si>
  <si>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</si>
  <si>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</si>
  <si>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2401000</t>
  </si>
  <si>
    <t>0433</t>
  </si>
  <si>
    <t>3510000</t>
  </si>
  <si>
    <t>Міністерство фінансів України (загальнодержавні видатки та кредитування)</t>
  </si>
  <si>
    <t>3511000</t>
  </si>
  <si>
    <t>3511030</t>
  </si>
  <si>
    <t>0133</t>
  </si>
  <si>
    <t>Резервний фонд</t>
  </si>
  <si>
    <t/>
  </si>
  <si>
    <t>3511050</t>
  </si>
  <si>
    <t>0180</t>
  </si>
  <si>
    <t>Базова дотація</t>
  </si>
  <si>
    <t>3511060</t>
  </si>
  <si>
    <t>Додаткові дотації з державного бюджету місцевим бюджетам</t>
  </si>
  <si>
    <t>3511110</t>
  </si>
  <si>
    <t>Стабілізаційна дотація</t>
  </si>
  <si>
    <t>3511130</t>
  </si>
  <si>
    <t>0113</t>
  </si>
  <si>
    <t>Внески до міжнародних організацій</t>
  </si>
  <si>
    <t>3511350</t>
  </si>
  <si>
    <t>0170</t>
  </si>
  <si>
    <t xml:space="preserve">Обслуговування державного боргу </t>
  </si>
  <si>
    <t>3511370</t>
  </si>
  <si>
    <t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t>
  </si>
  <si>
    <t>3511380</t>
  </si>
  <si>
    <t>Фонд боротьби з гострою респіраторною хворобою COVID-19, спричиненою коронавірусом SARS-CoV-2, та її наслідками</t>
  </si>
  <si>
    <t>3500000</t>
  </si>
  <si>
    <t>Міністерство фінансів України</t>
  </si>
  <si>
    <t>3501000</t>
  </si>
  <si>
    <t>Апарат Міністерства фінансів України</t>
  </si>
  <si>
    <t>{Додаток 3 із змінами, внесеними згідно із Законами № 436-IX від 14.01.2020, № 553-IX від 13.04.2020, № 746-IX від 03.07.2020, № 751-IX від 03.07.2020, № 757-IX від 13.07.2020, № 769-IX від 14.07.2020, № 822-IX від 25.08.2020}</t>
  </si>
  <si>
    <t>Додаток № 3
до Закону України
«Про Державний бюджет України на 2020 рік»</t>
  </si>
  <si>
    <t>РОЗПОДІЛ 
видатків Державного бюджету України на 2020 рік</t>
  </si>
  <si>
    <t>Код функціональної класифікації видатків та кредитування бюджету</t>
  </si>
  <si>
    <t>Найменування
згідно з відомчою і програмною класифікаціями видатків та кредитування державного бюджету</t>
  </si>
  <si>
    <t>видатки споживання</t>
  </si>
  <si>
    <t>видатки розвитку</t>
  </si>
  <si>
    <t>оплата праці</t>
  </si>
  <si>
    <t>комунальні послуги та енергоносії</t>
  </si>
  <si>
    <t>Всього:</t>
  </si>
  <si>
    <t>0110000</t>
  </si>
  <si>
    <t>Апарат Верховної Ради України</t>
  </si>
  <si>
    <t>0111000</t>
  </si>
  <si>
    <t>0111010</t>
  </si>
  <si>
    <t>0111</t>
  </si>
  <si>
    <t>Здійснення законотворчої діяльності Верховної Ради України</t>
  </si>
  <si>
    <t>0111020</t>
  </si>
  <si>
    <t>Обслуговування та організаційне, інформаційно-аналітичне, матеріально-технічне забезпечення діяльності Верховної Ради України</t>
  </si>
  <si>
    <t>0111090</t>
  </si>
  <si>
    <t>0830</t>
  </si>
  <si>
    <t>Висвітлення діяльності Верховної Ради України через засоби телебачення і радіомовлення та фінансова підтримка видання газети "Голос України"</t>
  </si>
  <si>
    <t>Висвітлення діяльності  Верховної  Ради  України через  засоби  телебачення  і радіомовлення та фінансова підтримка видання газети "Голос України"</t>
  </si>
  <si>
    <t>0300000</t>
  </si>
  <si>
    <t>Державне управління справами</t>
  </si>
  <si>
    <t>0301000</t>
  </si>
  <si>
    <t>Апарат Державного управління справами</t>
  </si>
  <si>
    <t>0301010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</si>
  <si>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</si>
  <si>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0301050</t>
  </si>
  <si>
    <t>Виготовлення державних нагород та пам'ятних знаків</t>
  </si>
  <si>
    <t>0301060</t>
  </si>
  <si>
    <t>0734</t>
  </si>
  <si>
    <t>Фінансова підтримка санаторно-курортних закладів та закладів оздоровлення</t>
  </si>
  <si>
    <t>0301080</t>
  </si>
  <si>
    <t>0150</t>
  </si>
  <si>
    <t>Наукова і науково-технічна діяльність у сфері державного управління, стратегічних проблем внутрішньої та зовнішньої політики і з питань посередництва та примирення при вирішенні колективних трудових спорів (конфліктів)</t>
  </si>
  <si>
    <t>0301130</t>
  </si>
  <si>
    <t>0950</t>
  </si>
  <si>
    <t>Підготовка кадрів, підвищення кваліфікації керівних працівників, спеціалістів державного управління, підготовка науково-педагогічних і наукових кадрів з питань стратегічних проблем внутрішньої і зовнішньої політики</t>
  </si>
  <si>
    <t>0301140</t>
  </si>
  <si>
    <t>0520</t>
  </si>
  <si>
    <t xml:space="preserve">Збереження природно-заповідного фонду в національних природних парках та заповідниках </t>
  </si>
  <si>
    <t>0301170</t>
  </si>
  <si>
    <t>0731</t>
  </si>
  <si>
    <t xml:space="preserve">Надання  медичних  послуг  медичними  закладами </t>
  </si>
  <si>
    <t>0301360</t>
  </si>
  <si>
    <t>0829</t>
  </si>
  <si>
    <t>Фінансова підтримка Національного камерного ансамблю "Київські солісти", Національного культурно-мистецького та музейного комплексу "Мистецький арсенал"</t>
  </si>
  <si>
    <t>0301460</t>
  </si>
  <si>
    <t>Виплата Державних премій України</t>
  </si>
  <si>
    <t>0301480</t>
  </si>
  <si>
    <t>Реалізація державного інвестиційного проекту "Відновлення матеріально-технічної бази та об'єктів інфраструктури ДП України "Міжнародний дитячий центр "Артек" (розширення та реконструкція приміщень харчоблоку)"</t>
  </si>
  <si>
    <t>0301850</t>
  </si>
  <si>
    <t>Реалізація державного інвестиційного проекту "Удосконалення профілактики, діагностики, хірургічного лікування офтальмологічної патології у дорослого населення на основі впровадження інноваційних технологій"</t>
  </si>
  <si>
    <t>0304000</t>
  </si>
  <si>
    <t>Національна служба посередництва і примирення України</t>
  </si>
  <si>
    <t>0304010</t>
  </si>
  <si>
    <t>0412</t>
  </si>
  <si>
    <t>Сприяння врегулюванню колективних трудових спорів (конфліктів)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</si>
  <si>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</si>
  <si>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</si>
  <si>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</si>
  <si>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</si>
  <si>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0411010</t>
  </si>
  <si>
    <t xml:space="preserve">Обслуговування та організаційне, інформаційно-аналітичне та матеріально-технічне забезпечення діяльності Кабінету Міністрів України </t>
  </si>
  <si>
    <t>0411070</t>
  </si>
  <si>
    <t>Фінансова підтримка газети "Урядовий кур'єр"</t>
  </si>
  <si>
    <t>0411130</t>
  </si>
  <si>
    <t>Інформаційно-аналітичне та організаційне забезпечення оперативного реагування органів виконавчої влади</t>
  </si>
  <si>
    <t>0411150</t>
  </si>
  <si>
    <t>0454</t>
  </si>
  <si>
    <t xml:space="preserve">Забезпечення розслідування авіаційних подій та інцидентів з цивільними повітряними суднами Національним бюро </t>
  </si>
  <si>
    <t>0411170</t>
  </si>
  <si>
    <t>0490</t>
  </si>
  <si>
    <t>Забезпечення функціонування офісу із залучення та підтримки інвестицій</t>
  </si>
  <si>
    <t>0411190</t>
  </si>
  <si>
    <t>0990</t>
  </si>
  <si>
    <t>Заходи з підтримки розвитку лідерства в Україні</t>
  </si>
  <si>
    <t>0411200</t>
  </si>
  <si>
    <t>Організаційне, матеріально-технічне, інформаційне та інше забезпечення діяльності Національної ради України з питань розвитку науки і технологій</t>
  </si>
  <si>
    <t>0414000</t>
  </si>
  <si>
    <t>Державна служба статистики України</t>
  </si>
  <si>
    <t>0414010</t>
  </si>
  <si>
    <t>0132</t>
  </si>
  <si>
    <t>Керівництво та управління у сфері статистики</t>
  </si>
  <si>
    <t>0414020</t>
  </si>
  <si>
    <t xml:space="preserve">Статистичні спостереження </t>
  </si>
  <si>
    <t>0414030</t>
  </si>
  <si>
    <t>1090</t>
  </si>
  <si>
    <t>Щоквартальна плата домогосподарствам за ведення записів доходів, витрат та інших відомостей під час проведення обстеження умов їх життя</t>
  </si>
  <si>
    <t>0414040</t>
  </si>
  <si>
    <t>Наукова і науково-технічна діяльність у сфері державної статистики</t>
  </si>
  <si>
    <t>0414090</t>
  </si>
  <si>
    <t>0942</t>
  </si>
  <si>
    <t>Підготовка кадрів у сфері статистики закладом вищої освіти та забезпечення діяльності його баз практики</t>
  </si>
  <si>
    <t>0420000</t>
  </si>
  <si>
    <t>Господарсько-фінансовий департамент Секретаріату Кабінету Міністрів України (загальнодержавні видатки та кредитування)</t>
  </si>
  <si>
    <t>0421000</t>
  </si>
  <si>
    <t>Секретаріат Кабінету Міністрів України (загальнодержавні видатки та кредитування)</t>
  </si>
  <si>
    <t>0421060</t>
  </si>
  <si>
    <t>Підтримка реалізації комплексної реформи державного управління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</si>
  <si>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</si>
  <si>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</si>
  <si>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</si>
  <si>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</si>
  <si>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0501020</t>
  </si>
  <si>
    <t>0330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</si>
  <si>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</si>
  <si>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0501150</t>
  </si>
  <si>
    <t>Виконання рішень судів на користь суддів  та працівників апаратів судів</t>
  </si>
  <si>
    <t>0550000</t>
  </si>
  <si>
    <t>Верховний Суд</t>
  </si>
  <si>
    <t>0551000</t>
  </si>
  <si>
    <t xml:space="preserve">Апарат Верховного Суду </t>
  </si>
  <si>
    <t>0551010</t>
  </si>
  <si>
    <t>Здійснення правосуддя Верховним Судом</t>
  </si>
  <si>
    <t>0800000</t>
  </si>
  <si>
    <t>Конституційний Суд України</t>
  </si>
  <si>
    <t>0801000</t>
  </si>
  <si>
    <t xml:space="preserve"> Конституційний Суд України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</si>
  <si>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</si>
  <si>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</si>
  <si>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</si>
  <si>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</si>
  <si>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</si>
  <si>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</si>
  <si>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</si>
  <si>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</si>
  <si>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</si>
  <si>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</si>
  <si>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0900000</t>
  </si>
  <si>
    <t>Офіс Генерального прокурора</t>
  </si>
  <si>
    <t>0901000</t>
  </si>
  <si>
    <t>0901010</t>
  </si>
  <si>
    <t>0360</t>
  </si>
  <si>
    <t>Здійснення прокурорсько-слідчої діяльності, підготовка та підвищення кваліфікації кадрів прокуратури</t>
  </si>
  <si>
    <t>0901030</t>
  </si>
  <si>
    <t>Забезпечення функцій Спеціалізованою антикорупційною прокуратурою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</si>
  <si>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</si>
  <si>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</si>
  <si>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</si>
  <si>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</si>
  <si>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</si>
  <si>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</si>
  <si>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</si>
  <si>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</si>
  <si>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</si>
  <si>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</si>
  <si>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</si>
  <si>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</si>
  <si>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1001010</t>
  </si>
  <si>
    <t>0310</t>
  </si>
  <si>
    <t>Керівництво та управління діяльністю Міністерства внутрішніх справ України</t>
  </si>
  <si>
    <t>1001050</t>
  </si>
  <si>
    <t>Реалізація державної політики у сфері внутрішніх справ, забезпечення діяльності органів, установ та закладів Міністерства внутрішніх справ України</t>
  </si>
  <si>
    <t>1001080</t>
  </si>
  <si>
    <t>Підготовка кадрів закладами вищої освіти із специфічними умовами навчання</t>
  </si>
  <si>
    <t>1001170</t>
  </si>
  <si>
    <t>0370</t>
  </si>
  <si>
    <t>Наукове та інформаційно-аналітичне забезпечення заходів по боротьбі з організованою злочинністю і корупцією</t>
  </si>
  <si>
    <t>1001200</t>
  </si>
  <si>
    <t>0810</t>
  </si>
  <si>
    <t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t>
  </si>
  <si>
    <t>1001220</t>
  </si>
  <si>
    <t>Створення єдиної авіаційної системи безпеки та цивільного захисту</t>
  </si>
  <si>
    <t>1002000</t>
  </si>
  <si>
    <t>Адміністрація Державної прикордонної служби України</t>
  </si>
  <si>
    <t>1002010</t>
  </si>
  <si>
    <t>Керівництво та управління у сфері охорони державного кордону України</t>
  </si>
  <si>
    <t>1002030</t>
  </si>
  <si>
    <t xml:space="preserve">Забезпечення виконання завдань та функцій Державної прикордонної служби України </t>
  </si>
  <si>
    <t>1002060</t>
  </si>
  <si>
    <t>Підготовка кадрів та підвищення кваліфікації Національною академією Державної прикордонної служби України</t>
  </si>
  <si>
    <t>1002070</t>
  </si>
  <si>
    <t>1060</t>
  </si>
  <si>
    <t>Будівництво (придбання) житла для військовослужбовців Державної прикордонної служби України</t>
  </si>
  <si>
    <t>1002110</t>
  </si>
  <si>
    <t>Розвідувальна діяльність у сфері захисту державного кордону</t>
  </si>
  <si>
    <t>1002120</t>
  </si>
  <si>
    <t>Заходи з інженерно-технічного облаштування кордону</t>
  </si>
  <si>
    <t>1002150</t>
  </si>
  <si>
    <t>Cтворення системи охорони морських кордонів</t>
  </si>
  <si>
    <t>1002600</t>
  </si>
  <si>
    <t>Реалізація проекту з розбудови підрозділів охорони кордону</t>
  </si>
  <si>
    <t>1003000</t>
  </si>
  <si>
    <t>Національна гвардія України</t>
  </si>
  <si>
    <t>1003010</t>
  </si>
  <si>
    <t>Керівництво та управління Національною гвардією України</t>
  </si>
  <si>
    <t>1003020</t>
  </si>
  <si>
    <t>Забезпечення виконання завдань та функцій Національної гвардії України</t>
  </si>
  <si>
    <t>1003070</t>
  </si>
  <si>
    <t>Підготовка кадрів для Національної гвардії України закладами вищої освіти</t>
  </si>
  <si>
    <t>1003090</t>
  </si>
  <si>
    <t>Будівництво (придбання) житла для військовослужбовців Національної гвардії України</t>
  </si>
  <si>
    <t>1004000</t>
  </si>
  <si>
    <t>Державна міграційна служба України</t>
  </si>
  <si>
    <t>1004010</t>
  </si>
  <si>
    <t>0380</t>
  </si>
  <si>
    <t>Керівництво та управління у сфері міграції, громадянства, імміграції та реєстрації фізичних осіб</t>
  </si>
  <si>
    <t>1004020</t>
  </si>
  <si>
    <t>Забезпечення виконання завдань та функцій у сфері громадянства, імміграції та реєстрації фізичних осіб</t>
  </si>
  <si>
    <t>1004070</t>
  </si>
  <si>
    <t>Внески до Міжнародної організації з міграції</t>
  </si>
  <si>
    <t>1006000</t>
  </si>
  <si>
    <t>Державна служба України з надзвичайних ситуацій</t>
  </si>
  <si>
    <t>1006010</t>
  </si>
  <si>
    <t>0320</t>
  </si>
  <si>
    <t>Керівництво та управління у сфері надзвичайних ситуацій</t>
  </si>
  <si>
    <t>1006060</t>
  </si>
  <si>
    <t>0511</t>
  </si>
  <si>
    <t>Гідрометеорологічна діяльність</t>
  </si>
  <si>
    <t>1006070</t>
  </si>
  <si>
    <t>0530</t>
  </si>
  <si>
    <t xml:space="preserve">Наукова і науково-технічна діяльність у сфері гідрометеорології </t>
  </si>
  <si>
    <t>1006080</t>
  </si>
  <si>
    <t>Наукова і науково-технічна діяльність у сфері цивільного захисту і пожежної безпеки</t>
  </si>
  <si>
    <t>1006110</t>
  </si>
  <si>
    <t>Будівництво (придбання) житла для осіб рядового і начальницького складу Державної служби України з надзвичайних ситуацій</t>
  </si>
  <si>
    <t>1006280</t>
  </si>
  <si>
    <t>Забезпечення діяльності сил цивільного захисту</t>
  </si>
  <si>
    <t>1006360</t>
  </si>
  <si>
    <t>Підготовка кадрів у сфері цивільного захисту</t>
  </si>
  <si>
    <t>1007000</t>
  </si>
  <si>
    <t>Національна поліція України</t>
  </si>
  <si>
    <t>1007010</t>
  </si>
  <si>
    <t>Керівництво та управління діяльністю Національної поліції України</t>
  </si>
  <si>
    <t>1007020</t>
  </si>
  <si>
    <t>Забезпечення діяльності підрозділів, установ та закладів Національної поліції України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</si>
  <si>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</si>
  <si>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</si>
  <si>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</si>
  <si>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</si>
  <si>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>1201010</t>
  </si>
  <si>
    <t xml:space="preserve">Керівництво та управління у сфері розвитку економіки, торгівлі та сільського господарства </t>
  </si>
  <si>
    <t>1201020</t>
  </si>
  <si>
    <t>0411</t>
  </si>
  <si>
    <t>Виконання зобов’язань України за участь у програмі ЄС "Конкурентоспроможність підприємств малого та середнього бізнесу (COSME)"</t>
  </si>
  <si>
    <t>1201030</t>
  </si>
  <si>
    <t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t>
  </si>
  <si>
    <t>1201050</t>
  </si>
  <si>
    <t>0482</t>
  </si>
  <si>
    <t xml:space="preserve">Наукова і науково-технічна діяльність у сфері розвитку агропромислового комплексу, стандартизації та сертифікації сільськогосподарської продукції </t>
  </si>
  <si>
    <t xml:space="preserve">Наукова і науково-технічна діяльність у сфері розвитку агропромислового комплексу,  стандартизації та сертифікації сільськогосподарської продукції </t>
  </si>
  <si>
    <t>1201060</t>
  </si>
  <si>
    <t>Підвищення кваліфікації фахівців агропромислового комплексу</t>
  </si>
  <si>
    <t>1201070</t>
  </si>
  <si>
    <t>0481</t>
  </si>
  <si>
    <t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t>
  </si>
  <si>
    <t>1201080</t>
  </si>
  <si>
    <t>0513</t>
  </si>
  <si>
    <t>Ліквідація та екологічна реабілітація території впливу гірничих робіт державного підприємства "Солотвинський солерудник" Тячівського району Закарпатської області</t>
  </si>
  <si>
    <t>1201090</t>
  </si>
  <si>
    <t>0421</t>
  </si>
  <si>
    <t>Фінансова підтримка заходів в агропромисловому комплексі</t>
  </si>
  <si>
    <t>1201110</t>
  </si>
  <si>
    <t>Витрати Аграрного фонду пов'язані з комплексом заходів із зберігання, перевезення, переробки та експортом об'єктів державного цінового регулювання державного інтервенційного фонду</t>
  </si>
  <si>
    <t>Витрати Аграрного фонду пов'язані з комплексом заходів із  зберігання, перевезення, переробки та експортом об'єктів державного цінового регулювання державного інтервенційного фонду</t>
  </si>
  <si>
    <t>1201150</t>
  </si>
  <si>
    <t>Фінансова підтримка сільгосптоваровиробників</t>
  </si>
  <si>
    <t>1201220</t>
  </si>
  <si>
    <t>Наукова і науково-технічна діяльність у сфері економічного розвитку, стандартизації, метрології та метрологічної діяльності</t>
  </si>
  <si>
    <t>1201270</t>
  </si>
  <si>
    <t>Організація і регулювання діяльності установ в системі агропромислового комплексу та забезпечення діяльності Аграрного фонду</t>
  </si>
  <si>
    <t>1201280</t>
  </si>
  <si>
    <t>1070</t>
  </si>
  <si>
    <t>Доплати працівникам за роботу у зоні відчуження та громадянам, які постраждали внаслідок Чорнобильської катастрофи</t>
  </si>
  <si>
    <t>1201290</t>
  </si>
  <si>
    <t>Компенсація роботодавцю частини фактичних витрат, пов'язаних зі сплатою єдиного внеску на загальнообов'язкове державне соціальне страхування</t>
  </si>
  <si>
    <t>1201300</t>
  </si>
  <si>
    <t>Формування статутного капіталу Фонду часткового гарантування кредитів</t>
  </si>
  <si>
    <t>1201320</t>
  </si>
  <si>
    <t>Виконання судових рішень, що набрали законної сили</t>
  </si>
  <si>
    <t>1201370</t>
  </si>
  <si>
    <t>Створення та функціонування Фонду національного багатства (у тому числі поповнення статутного капіталу)</t>
  </si>
  <si>
    <t>1201440</t>
  </si>
  <si>
    <t>Виконання програми "Сприяння взаємній торгівлі шляхом усунення технічних бар'єрів у торгівлі між Україною та Європейським Союзом"</t>
  </si>
  <si>
    <t>1201480</t>
  </si>
  <si>
    <t>0441</t>
  </si>
  <si>
    <t>Забезпечення життєдіяльності Криворізького гірничо-збагачувального комбінату окислених руд</t>
  </si>
  <si>
    <t>1201510</t>
  </si>
  <si>
    <t>Функціонування торгових представництв за кордоном</t>
  </si>
  <si>
    <t>1201520</t>
  </si>
  <si>
    <t>0442</t>
  </si>
  <si>
    <t>Виконання державних цільових програм реформування та розвитку оборонно-промислового комплексу, розроблення, освоєння і впровадження нових технологій, нарощування наявних виробничих потужностей для виготовлення продукції оборонного призначення</t>
  </si>
  <si>
    <t>1201540</t>
  </si>
  <si>
    <t>Функціонування інституції з підтримки та просування експорту</t>
  </si>
  <si>
    <t>1201580</t>
  </si>
  <si>
    <t>Заходи із посилення інституційної спроможності для підготовки проектів державно-приватного партнерства</t>
  </si>
  <si>
    <t>1202000</t>
  </si>
  <si>
    <t>Державна служба України з питань геодезії, картографії та кадастру</t>
  </si>
  <si>
    <t>1202010</t>
  </si>
  <si>
    <t>Керівництво та управління у сфері геодезії, картографії та кадастру</t>
  </si>
  <si>
    <t>1202020</t>
  </si>
  <si>
    <t>Проведення земельної реформи</t>
  </si>
  <si>
    <t>1202030</t>
  </si>
  <si>
    <t>Загальнодержавні топографо-геодезичні та картографічні роботи, демаркація та делімітація державного кордону</t>
  </si>
  <si>
    <t>1202620</t>
  </si>
  <si>
    <t>Проведення інвентаризації земель та оновлення картографічної основи Державного земельного кадастру</t>
  </si>
  <si>
    <t>1203000</t>
  </si>
  <si>
    <t>Державне агентство резерву України</t>
  </si>
  <si>
    <t>1203010</t>
  </si>
  <si>
    <t>0220</t>
  </si>
  <si>
    <t>Керівництво та управління у сфері державного резерву</t>
  </si>
  <si>
    <t>1203020</t>
  </si>
  <si>
    <t>Обслуговування державного матеріального резерву</t>
  </si>
  <si>
    <t>1203040</t>
  </si>
  <si>
    <t>Накопичення (приріст) матеріальних цінностей державного матеріального резерву</t>
  </si>
  <si>
    <t>1206000</t>
  </si>
  <si>
    <t>Державна служба з питань праці</t>
  </si>
  <si>
    <t>1206010</t>
  </si>
  <si>
    <t>Керівництво та управління у сфері промислової безпеки, охорони та гігієни праці, нагляду за додержанням законодавства про працю</t>
  </si>
  <si>
    <t>1206020</t>
  </si>
  <si>
    <t>Наукова і науково-технічна діяльність у сфері промислової безпеки та охорони праці</t>
  </si>
  <si>
    <t>1208000</t>
  </si>
  <si>
    <t>Державна служба експортного контролю України</t>
  </si>
  <si>
    <t>1208010</t>
  </si>
  <si>
    <t>Керівництво та управління у сфері експортного контролю</t>
  </si>
  <si>
    <t>1209000</t>
  </si>
  <si>
    <t>Державна служба України з питань безпечності харчових продуктів та захисту споживачів</t>
  </si>
  <si>
    <t>1209010</t>
  </si>
  <si>
    <t>Керівництво та управління у сфері безпечності харчових продуктів та захисту споживачів</t>
  </si>
  <si>
    <t>1209020</t>
  </si>
  <si>
    <t>Протиепізоотичні заходи та участь у  Міжнародному епізоотичному бюро</t>
  </si>
  <si>
    <t>1209030</t>
  </si>
  <si>
    <t>Організація та регулювання діяльності установ в системі Державної служби України з питань безпечності харчових продуктів та захисту споживачів</t>
  </si>
  <si>
    <t>1209040</t>
  </si>
  <si>
    <t>0470</t>
  </si>
  <si>
    <t>Проведення лабораторних випробувань, вимірювань, досліджень та експертизи під час здійснення державного контролю (нагляду)</t>
  </si>
  <si>
    <t>1209610</t>
  </si>
  <si>
    <t>Заходи з будівництва прикордонних інспекційних постів та покращення доступу сільськогосподарських МСП до експортних ринків</t>
  </si>
  <si>
    <t>1210000</t>
  </si>
  <si>
    <t>Міністерство розвитку економіки, торгівлі та сільського господарства України (загальнодержавні видатки та кредитування)</t>
  </si>
  <si>
    <t>1211000</t>
  </si>
  <si>
    <t>1211050</t>
  </si>
  <si>
    <t>Мобілізаційна підготовка галузей національної економіки України</t>
  </si>
  <si>
    <t>1400000</t>
  </si>
  <si>
    <t>Міністерство закордонних справ України</t>
  </si>
  <si>
    <t>1401000</t>
  </si>
  <si>
    <t>Апарат Міністерства закордонних справ України</t>
  </si>
  <si>
    <t>1401010</t>
  </si>
  <si>
    <t>Керівництво та управління у сфері державної політики щодо зовнішніх відносин</t>
  </si>
  <si>
    <t>1401020</t>
  </si>
  <si>
    <t>Внески України до бюджетів ООН, органів і спеціалізованих установ системи ООН, інших міжнародних організацій та конвенційних органів</t>
  </si>
  <si>
    <t>1401030</t>
  </si>
  <si>
    <t>Функціонування закордонних дипломатичних установ України та розширення мережі власності України для потреб цих установ</t>
  </si>
  <si>
    <t>1401050</t>
  </si>
  <si>
    <t>Реалізація Міністерством закордонних справ України повноважень з проведення зовнішньої політики України, організація і контроль за діяльністю закордонних дипломатичних установ України</t>
  </si>
  <si>
    <t>1401060</t>
  </si>
  <si>
    <t>Забезпечення головування України у міжнародних інституціях</t>
  </si>
  <si>
    <t>1401100</t>
  </si>
  <si>
    <t>Професійне навчання посадових осіб дипломатичної служби та працівників інших державних органів у сфері зовнішніх зносин</t>
  </si>
  <si>
    <t>1401110</t>
  </si>
  <si>
    <t>Фінансова підтримка забезпечення міжнародного позитивного іміджу України, забезпечення діяльності Українського інституту, заходи щодо підтримки зв'язків з українцями, які проживають за межами України</t>
  </si>
  <si>
    <t>1401130</t>
  </si>
  <si>
    <t>Документування громадян та створення і забезпечення функціонування інформаційно-телекомунікаційних систем консульської служби</t>
  </si>
  <si>
    <t>1500000</t>
  </si>
  <si>
    <t>Міністерство у справах ветеранів України</t>
  </si>
  <si>
    <t>1501000</t>
  </si>
  <si>
    <t>Апарат Міністерства у справах ветеранів України</t>
  </si>
  <si>
    <t>1501010</t>
  </si>
  <si>
    <t>1010</t>
  </si>
  <si>
    <t>Керівництво та управління у справах ветеранів</t>
  </si>
  <si>
    <t>Керівництво та управління у справах ветеранів, тимчасово окупованих територій та внутрішньо переміщених осіб України</t>
  </si>
  <si>
    <t>1501030</t>
  </si>
  <si>
    <t>1030</t>
  </si>
  <si>
    <t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t>
  </si>
  <si>
    <t>1501040</t>
  </si>
  <si>
    <t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національної безпеки і оборони, відсічі і стримування збройної агресії Російської Федерації у Донецькій та Луганській областях з метою повернення їх до мирного життя</t>
  </si>
  <si>
    <t xml:space="preserve"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</t>
  </si>
  <si>
    <t>національної безпеки і оборони, відсічі і стримування збройної агресії Російської Федерації у Донецькій та Луганській областях з метою повернення їх до мирного життя</t>
  </si>
  <si>
    <t>1501050</t>
  </si>
  <si>
    <t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</si>
  <si>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 xml:space="preserve"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</t>
  </si>
  <si>
    <t>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</si>
  <si>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>1501060</t>
  </si>
  <si>
    <t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t>
  </si>
  <si>
    <t>1501070</t>
  </si>
  <si>
    <t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t>
  </si>
  <si>
    <t>1501600</t>
  </si>
  <si>
    <t>Пілотні заходи з реагування на проблеми для розвитку, викликані переміщенням осіб та поверненням комбатантів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</si>
  <si>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</si>
  <si>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</si>
  <si>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</si>
  <si>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1511020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</si>
  <si>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</si>
  <si>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1511040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</si>
  <si>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</si>
  <si>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</t>
  </si>
  <si>
    <t xml:space="preserve">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</t>
  </si>
  <si>
    <t xml:space="preserve">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</t>
  </si>
  <si>
    <t>гарантії їх соціального захисту», та які потребують поліпшення житлових умов</t>
  </si>
  <si>
    <t>1511050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</si>
  <si>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</si>
  <si>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</t>
  </si>
  <si>
    <t xml:space="preserve">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</t>
  </si>
  <si>
    <t xml:space="preserve">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</t>
  </si>
  <si>
    <t>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</t>
  </si>
  <si>
    <t>1511060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</si>
  <si>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</si>
  <si>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</t>
  </si>
  <si>
    <t xml:space="preserve">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</t>
  </si>
  <si>
    <t>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</si>
  <si>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1511070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</si>
  <si>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соціального захисту»,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</si>
  <si>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</t>
  </si>
  <si>
    <t xml:space="preserve">соціального захисту»,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</t>
  </si>
  <si>
    <t>7 Закону України «Про статус ветеранів війни, гарантії їх соціального захисту», та які потребують поліпшення житлових умов</t>
  </si>
  <si>
    <t>1511600</t>
  </si>
  <si>
    <t>Субвенція з державного бюджету місцевим бюджетам на реалізацію проекту "Житло для внутрішньо переміщених осіб"</t>
  </si>
  <si>
    <t>2100000</t>
  </si>
  <si>
    <t>Міністерство оборони України</t>
  </si>
  <si>
    <t>2101000</t>
  </si>
  <si>
    <t>Апарат Міністерства оборони України</t>
  </si>
  <si>
    <t>2101010</t>
  </si>
  <si>
    <t>0210</t>
  </si>
  <si>
    <t>Керівництво та військове управління Збройними Силами України</t>
  </si>
  <si>
    <t>2101020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</si>
  <si>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</si>
  <si>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2101150</t>
  </si>
  <si>
    <t>Розвиток, закупівля, модернізація та ремонт озброєння, військової техніки, засобів та обладнання</t>
  </si>
  <si>
    <t>2101190</t>
  </si>
  <si>
    <t>Будівництво (придбання) житла для військовослужбовців Збройних Сил України</t>
  </si>
  <si>
    <t>2101210</t>
  </si>
  <si>
    <t>0512</t>
  </si>
  <si>
    <t>Утилізація боєприпасів, рідинних компонентів ракетного палива, озброєння, військової техніки та іншого військового майна, забезпечення живучості та вибухопожежобезпеки арсеналів, баз і складів Збройних Сил України</t>
  </si>
  <si>
    <t>2105000</t>
  </si>
  <si>
    <t>Адміністрація Державної спеціальної служби транспорту України</t>
  </si>
  <si>
    <t>2105010</t>
  </si>
  <si>
    <t>Забезпечення діяльності Державної спеціальної служби транспорту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</si>
  <si>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</si>
  <si>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</si>
  <si>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</si>
  <si>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</si>
  <si>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2201010</t>
  </si>
  <si>
    <t>Загальне керівництво та управління у сфері освіти і науки</t>
  </si>
  <si>
    <t>2201020</t>
  </si>
  <si>
    <t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омбудсмена, державна атестація та акредитація закладів освіти</t>
  </si>
  <si>
    <t>2201030</t>
  </si>
  <si>
    <t>0930</t>
  </si>
  <si>
    <t>Забезпечення здобуття професійної (професійно-технічної) освіти за професіями загальнодержавного значення</t>
  </si>
  <si>
    <t>2201040</t>
  </si>
  <si>
    <t>0980</t>
  </si>
  <si>
    <t>Наукова і науково-технічна діяльність закладів вищої освіти та наукових установ</t>
  </si>
  <si>
    <t>2201070</t>
  </si>
  <si>
    <t>Фонд Президента України з підтримки освіти, науки та спорту</t>
  </si>
  <si>
    <t>2201080</t>
  </si>
  <si>
    <t>Державні премії, стипендії та гранти в галузі освіти, науки і техніки, стипендії переможцям міжнародних конкурсів</t>
  </si>
  <si>
    <t>2201100</t>
  </si>
  <si>
    <t>0922</t>
  </si>
  <si>
    <t>Надання освіти закладами загальної середньої освіти державної форми власності</t>
  </si>
  <si>
    <t>2201120</t>
  </si>
  <si>
    <t>0960</t>
  </si>
  <si>
    <t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t>
  </si>
  <si>
    <t>2201130</t>
  </si>
  <si>
    <t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t>
  </si>
  <si>
    <t>2201140</t>
  </si>
  <si>
    <t>Фонд розвитку закладів вищої освіти</t>
  </si>
  <si>
    <t>2201160</t>
  </si>
  <si>
    <t>Підготовка кадрів закладами вищої освіти та забезпечення діяльності їх баз практики</t>
  </si>
  <si>
    <t>2201170</t>
  </si>
  <si>
    <t>Здійснення методичного та аналітичного забезпечення діяльності закладів освіти</t>
  </si>
  <si>
    <t>2201180</t>
  </si>
  <si>
    <t>Проведення всеукраїнських та міжнародних олімпіад у сфері освіти, всеукраїнського конкурсу "Учитель року"</t>
  </si>
  <si>
    <t>2201190</t>
  </si>
  <si>
    <t xml:space="preserve">Виплата академічних стипендій студентам (курсантам), аспірантам, докторантам закладів фахової передвищої та вищої освіти </t>
  </si>
  <si>
    <t>2201200</t>
  </si>
  <si>
    <t>Пільговий проїзд студентів закладів фахової передвищої та вищої освіти і учнів закладів професійної (професійно-технічної) освіти у залізничному, автомобільному та водному транспорті</t>
  </si>
  <si>
    <t>2201220</t>
  </si>
  <si>
    <t>Реалізація державного інвестиційного проекту "Створення Міжнародного центру підготовки пілотів на базі Національного авіаційного університету"</t>
  </si>
  <si>
    <t>2201240</t>
  </si>
  <si>
    <t>Реалізація державного інвестиційного проекту "Реставрація староакадемічного корпусу ансамблю Братського монастиря по вул. Г. Сковороди, 2 у Подільському районі м. Києва"</t>
  </si>
  <si>
    <t>2201250</t>
  </si>
  <si>
    <t>Підвищення кваліфікації педагогічних та науково-педагогічних працівників, керівних працівників і спеціалістів харчової, переробної промисловості та агропромислового комплексу, медичних та фармацевтичних кадрів</t>
  </si>
  <si>
    <t>2201260</t>
  </si>
  <si>
    <t>0970</t>
  </si>
  <si>
    <t xml:space="preserve">Загальнодержавні заходи у сфері освіти </t>
  </si>
  <si>
    <t>2201280</t>
  </si>
  <si>
    <t>Підготовка кадрів Київським національним університетом імені Тараса Шевченка</t>
  </si>
  <si>
    <t>2201300</t>
  </si>
  <si>
    <t>Забезпечення діяльності Національного фонду досліджень, грантова підтримка наукових досліджень і науково-технічних (експериментальних) розробок</t>
  </si>
  <si>
    <t>2201310</t>
  </si>
  <si>
    <t>Фізична і спортивна підготовка учнівської та студентської молоді</t>
  </si>
  <si>
    <t>2201380</t>
  </si>
  <si>
    <t>Виконання зобов'язань України у сфері міжнародного науково-технічного та освітнього співробітництва</t>
  </si>
  <si>
    <t>2201390</t>
  </si>
  <si>
    <t>Підтримка пріоритетних напрямів наукових досліджень і науково-технічних (експериментальних) розробок у закладах вищої освіти</t>
  </si>
  <si>
    <t>2201410</t>
  </si>
  <si>
    <t>Наукова і науково-технічна діяльність  на антарктичній станції "Академік Вернадський"</t>
  </si>
  <si>
    <t>2201420</t>
  </si>
  <si>
    <t>0941</t>
  </si>
  <si>
    <t>Підготовка кадрів закладами фахової передвищої освіти</t>
  </si>
  <si>
    <t>2201470</t>
  </si>
  <si>
    <t>Здійснення зовнішнього оцінювання та моніторинг якості освіти Українським центром оцінювання якості освіти та його регіональними підрозділами</t>
  </si>
  <si>
    <t>2201570</t>
  </si>
  <si>
    <t>Виконання зобов’язань України у Рамковій програмі Європейського Союзу з наукових досліджень та інновацій "Горизонт 2020"</t>
  </si>
  <si>
    <t>2201610</t>
  </si>
  <si>
    <t>Вища освіта, енергоефективність та сталий розвиток</t>
  </si>
  <si>
    <t>2201840</t>
  </si>
  <si>
    <t xml:space="preserve">Реалізація державного інвестиційного проекту "Реставрація головного корпусу Львівського національного університету імені Івана Франка" </t>
  </si>
  <si>
    <t>2201850</t>
  </si>
  <si>
    <t>Реалізація державного інвестиційного проекту "Будівництво Міжнародного центру зустрічей студентської молоді України та Республіки Польща"</t>
  </si>
  <si>
    <t>2203000</t>
  </si>
  <si>
    <t>Державна служба якості освіти</t>
  </si>
  <si>
    <t>2203010</t>
  </si>
  <si>
    <t>Керівництво та управління у сфері забезпечення якості освіти</t>
  </si>
  <si>
    <t>2203020</t>
  </si>
  <si>
    <t>Здійснення сертифікації педагогічних працівників, експертизи освітніх програм у сфері забезпечення якості освіти</t>
  </si>
  <si>
    <t>2207000</t>
  </si>
  <si>
    <t>Національна комісія зі стандартів державної мови</t>
  </si>
  <si>
    <t>2207010</t>
  </si>
  <si>
    <t>Керівництво та управління у сфері стандартів державної мови</t>
  </si>
  <si>
    <t>2210000</t>
  </si>
  <si>
    <t>Міністерство освіти і науки України (загальнодержавні видатки та кредитування)</t>
  </si>
  <si>
    <t>2211000</t>
  </si>
  <si>
    <t>2211190</t>
  </si>
  <si>
    <t>Освітня субвенція з державного бюджету місцевим бюджетам</t>
  </si>
  <si>
    <t>2211210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</si>
  <si>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</si>
  <si>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2211220</t>
  </si>
  <si>
    <t>Субвенція з державного бюджету місцевим бюджетам на надання державної підтримки особам з особливими освітніми потребами</t>
  </si>
  <si>
    <t>2211230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</si>
  <si>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</si>
  <si>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2211260</t>
  </si>
  <si>
    <t>Субвенція з державного бюджету місцевим бюджетам на реалізацію програми "Спроможна школа для кращих результатів"</t>
  </si>
  <si>
    <t>2211270</t>
  </si>
  <si>
    <t>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</t>
  </si>
  <si>
    <t>2300000</t>
  </si>
  <si>
    <t>Міністерство охорони здоров'я України</t>
  </si>
  <si>
    <t>2301000</t>
  </si>
  <si>
    <t>Апарат Міністерства охорони здоров'я України</t>
  </si>
  <si>
    <t>2301010</t>
  </si>
  <si>
    <t>0763</t>
  </si>
  <si>
    <t>Керівництво та управління у сфері охорони здоров'я</t>
  </si>
  <si>
    <t>2301020</t>
  </si>
  <si>
    <t xml:space="preserve">Наукова і науково-технічна діяльність у сфері охорони здоров'я </t>
  </si>
  <si>
    <t>2301040</t>
  </si>
  <si>
    <t>0740</t>
  </si>
  <si>
    <t>Громадське здоров'я та заходи боротьби з епідеміями</t>
  </si>
  <si>
    <t>2301070</t>
  </si>
  <si>
    <t>Підготовка і підвищення кваліфікації кадрів у сфері охорони здоров'я, підготовка наукових та науково-педагогічних кадрів закладами фахової передвищої та вищої освіти</t>
  </si>
  <si>
    <t>2301080</t>
  </si>
  <si>
    <t xml:space="preserve">Підготовка, перепідготовка та підвищення кваліфікації кадрів у сфері охорони здоров'я, підготовка наукових та науково-педагогічних кадрів закладами післядипломної освіти </t>
  </si>
  <si>
    <t>2301090</t>
  </si>
  <si>
    <t>Загальнодержавні заклади та заходи у сфері медичної освіти</t>
  </si>
  <si>
    <t>2301110</t>
  </si>
  <si>
    <t>0732</t>
  </si>
  <si>
    <t>Спеціалізована та високоспеціалізована медична допомога, що надається загальнодержавними закладами охорони здоров'я</t>
  </si>
  <si>
    <t>2301130</t>
  </si>
  <si>
    <t>Реалізація державного інвестиційного проекту "Удосконалення молекулярно-генетичної діагностики онкологічних захворювань в Україні"</t>
  </si>
  <si>
    <t>2301170</t>
  </si>
  <si>
    <t>Діагностика і лікування захворювань  із впровадженням експериментальних та нових медичних технологій у закладах охорони здоров'я науково-дослідних установ та  вищих навчальних медичних закладах Міністерства охорони здоров'я України</t>
  </si>
  <si>
    <t>2301180</t>
  </si>
  <si>
    <t>Санаторне лікування хворих на туберкульоз та дітей і підлітків з соматичними захворюваннями</t>
  </si>
  <si>
    <t>2301200</t>
  </si>
  <si>
    <t>0722</t>
  </si>
  <si>
    <t>Спеціалізована консультативна амбулаторно-поліклінічна та стоматологічна допомога, що надається вищими навчальними закладами, науково-дослідними установами та загальнодержавними закладами охорони здоров'я</t>
  </si>
  <si>
    <t>2301210</t>
  </si>
  <si>
    <t>Модернізація та оновлення матеріально-технічної бази багатопрофільних лікарень інтенсивного лікування</t>
  </si>
  <si>
    <t>2301220</t>
  </si>
  <si>
    <t>Розвиток системи екстреної медичної допомоги</t>
  </si>
  <si>
    <t>2301280</t>
  </si>
  <si>
    <t>Виконання боргових зобов'язань за кредитами, залученими ДП "Укрмедпостач" під державні гарантії, для реалізації інвестиційного проекту, оплата податкових зобов’язань (з урахуванням штрафних санкцій), що виникли в рамках реалізації інвестиційного проекту</t>
  </si>
  <si>
    <t xml:space="preserve">Виконання боргових зобов'язань за кредитами, залученими ДП "Укрмедпостач" під державні гарантії, для реалізації інвестиційного проекту, оплата податкових зобов’язань (з урахуванням штрафних санкцій), що виникли в рамках реалізації інвестиційного </t>
  </si>
  <si>
    <t>проекту</t>
  </si>
  <si>
    <t>2301350</t>
  </si>
  <si>
    <t>Організація і регулювання діяльності установ та окремі заходи у системі охорони здоров'я</t>
  </si>
  <si>
    <t>2301360</t>
  </si>
  <si>
    <t>Лікування громадян України за кордоном</t>
  </si>
  <si>
    <t>2301400</t>
  </si>
  <si>
    <t>Забезпечення медичних заходів окремих державних програм та комплексних заходів програмного характеру</t>
  </si>
  <si>
    <t>2301410</t>
  </si>
  <si>
    <t>0824</t>
  </si>
  <si>
    <t>Функціонування Національної наукової медичної бібліотеки, збереження та популяризація історії медицини</t>
  </si>
  <si>
    <t>2301550</t>
  </si>
  <si>
    <t>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</t>
  </si>
  <si>
    <t>2301610</t>
  </si>
  <si>
    <t>Поліпшення охорони здоров'я на службі у людей</t>
  </si>
  <si>
    <t>Поліпшення охорони здоров`я на службі у людей</t>
  </si>
  <si>
    <t>2301810</t>
  </si>
  <si>
    <t>Реалізація державного інвестиційного проекту "Будівництво сучасного лікувально-діагностичного комплексу Національної дитячої спеціалізованої лікарні "Охматдит"</t>
  </si>
  <si>
    <t>2307000</t>
  </si>
  <si>
    <t>Державна служба з лікарських засобів та контролю за наркотиками</t>
  </si>
  <si>
    <t>2307010</t>
  </si>
  <si>
    <t>Керівництво та управління у сфері лікарських засобів та контролю за наркотиками</t>
  </si>
  <si>
    <t>2308000</t>
  </si>
  <si>
    <t>Національна служба здоров’я України</t>
  </si>
  <si>
    <t>2308010</t>
  </si>
  <si>
    <t>Керівництво та управління у сфері державних фінансових гарантій медичного обслуговування населення</t>
  </si>
  <si>
    <t>2308060</t>
  </si>
  <si>
    <t>Реалізація програми державних гарантій медичного обслуговування населення</t>
  </si>
  <si>
    <t>2310000</t>
  </si>
  <si>
    <t>Міністерство охорони здоров'я України (загальнодержавні видатки та кредитування)</t>
  </si>
  <si>
    <t>2311000</t>
  </si>
  <si>
    <t>2311410</t>
  </si>
  <si>
    <t>Медична субвенція з державного бюджету місцевим бюджетам</t>
  </si>
  <si>
    <t>2311450</t>
  </si>
  <si>
    <t>Субвенція з державного бюджету місцевим бюджетам на придбання ангіографічного обладнання</t>
  </si>
  <si>
    <t>2311470</t>
  </si>
  <si>
    <t>Субвенція з державного бюджету місцевим бюджетам на розвиток системи екстреної медичної допомоги</t>
  </si>
  <si>
    <t>2311500</t>
  </si>
  <si>
    <t>Субвенція з державного бюджету місцевим бюджетам на здійснення підтримки окремих закладів та заходів у системі охорони здоров’я</t>
  </si>
  <si>
    <t>2311510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</si>
  <si>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</si>
  <si>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 xml:space="preserve"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</t>
  </si>
  <si>
    <t>вітчизняного виробництва</t>
  </si>
  <si>
    <t>2311600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</si>
  <si>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</si>
  <si>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 xml:space="preserve"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</t>
  </si>
  <si>
    <t>людей"</t>
  </si>
  <si>
    <t>Міністерство енергетики України</t>
  </si>
  <si>
    <t>Апарат Міністерства енергетики України</t>
  </si>
  <si>
    <t>2401010</t>
  </si>
  <si>
    <t>0540</t>
  </si>
  <si>
    <t>Загальне керівництво та управління у сфері енергетики</t>
  </si>
  <si>
    <t>Загальне керівництво та управління у сфері енергетики та захисту довкілля</t>
  </si>
  <si>
    <t>2401040</t>
  </si>
  <si>
    <t>Наукова і науково-технічна діяльність у сфері енергетики</t>
  </si>
  <si>
    <t>Наукова і науково-технічна діяльність у сфері енергетики та захисту довкілля</t>
  </si>
  <si>
    <t>2401070</t>
  </si>
  <si>
    <t>Заходи з ліквідації неперспективних вугледобувних підприємств</t>
  </si>
  <si>
    <t>2401090</t>
  </si>
  <si>
    <t>Підвищення кваліфікації та перепідготовка кадрів у сфері екології, природних ресурсів та водного господарства, підготовка наукових та науково-педагогічних кадрів</t>
  </si>
  <si>
    <t>2401100</t>
  </si>
  <si>
    <t>Гірничорятувальні заходи на вугледобувних підприємствах</t>
  </si>
  <si>
    <t>2401140</t>
  </si>
  <si>
    <t>0434</t>
  </si>
  <si>
    <t>Фізичний захист ядерних установок та ядерних матеріалів</t>
  </si>
  <si>
    <t>2401160</t>
  </si>
  <si>
    <t>Збереження природно-заповідного фонду</t>
  </si>
  <si>
    <t>2401210</t>
  </si>
  <si>
    <t>Державна цільова екологічна програма першочергових заходів приведення у безпечний стан об’єктів і майданчика колишнього уранового виробництва виробничого об’єднання "Придніпровський хімічний завод" на 2019-2023 роки</t>
  </si>
  <si>
    <t>2401270</t>
  </si>
  <si>
    <t>Здійснення природоохоронних заходів, зокрема з покращення стану довкілля</t>
  </si>
  <si>
    <t>2401420</t>
  </si>
  <si>
    <t>Реалізація державного інвестиційного проекту «Новокостянтинівська шахта. Розвиток виробничих потужностей»</t>
  </si>
  <si>
    <t>2401440</t>
  </si>
  <si>
    <t xml:space="preserve">Внесок України до Енергетичного Співтовариства_x000D_
</t>
  </si>
  <si>
    <t>2401470</t>
  </si>
  <si>
    <t>Виконання боргових зобов'язань за кредитами, залученими під державні гарантії, з метою реалізації проектів соціально-економічного розвитку</t>
  </si>
  <si>
    <t>2401490</t>
  </si>
  <si>
    <t xml:space="preserve">Підтримка впровадження Енергетичної стратегії України </t>
  </si>
  <si>
    <t>2401500</t>
  </si>
  <si>
    <t>Здійснення заходів щодо реалізації пріоритетів розвитку сфери охорони навколишнього природного середовища</t>
  </si>
  <si>
    <t>2401520</t>
  </si>
  <si>
    <t>Забезпечення діяльності Національного центру обліку викидів парникових газів</t>
  </si>
  <si>
    <t>2401530</t>
  </si>
  <si>
    <t>Державна підтримка заходів, спрямованих на зменшення обсягів викидів (збільшення абсорбції) парникових газів, у тому числі на утеплення приміщень закладів соціального забезпечення, розвиток міжнародного співробітництва з питань зміни клімату</t>
  </si>
  <si>
    <t>2401560</t>
  </si>
  <si>
    <t>Забезпечення діяльності Національної комісії з радіаційного захисту населення України</t>
  </si>
  <si>
    <t>2401590</t>
  </si>
  <si>
    <t>Реструктуризація вугільної галузі</t>
  </si>
  <si>
    <t>2401630</t>
  </si>
  <si>
    <t xml:space="preserve">Впровадження Програми реформування та розвитку енергетичного сектора </t>
  </si>
  <si>
    <t>у тому числі фінансування звіту Ініціативи прозорості у видобувних галузях</t>
  </si>
  <si>
    <t>2402000</t>
  </si>
  <si>
    <t>Державне агентство рибного господарства України</t>
  </si>
  <si>
    <t>2402010</t>
  </si>
  <si>
    <t>0423</t>
  </si>
  <si>
    <t>Керівництво та управління у сфері рибного господарства</t>
  </si>
  <si>
    <t>2402020</t>
  </si>
  <si>
    <t>Організація діяльності рибовідтворювальних комплексів та інших бюджетних установ  у сфері рибного господарства</t>
  </si>
  <si>
    <t>2402070</t>
  </si>
  <si>
    <t>Селекція у рибному господарстві та відтворення водних біоресурсів у внутрішніх водоймах та Азово-Чорноморському басейні</t>
  </si>
  <si>
    <t>2402090</t>
  </si>
  <si>
    <t>Міжнародна діяльність у галузі рибного  господарства</t>
  </si>
  <si>
    <t>2403000</t>
  </si>
  <si>
    <t>Державна інспекція енергетичного нагляду України</t>
  </si>
  <si>
    <t>2403010</t>
  </si>
  <si>
    <t>Керівництво та управління у сфері енергетичного нагляду</t>
  </si>
  <si>
    <t>2404000</t>
  </si>
  <si>
    <t>Державна служба геології та надр України</t>
  </si>
  <si>
    <t>2404010</t>
  </si>
  <si>
    <t>Керівництво та управління у сфері геологічного вивчення та використання надр</t>
  </si>
  <si>
    <t>2404020</t>
  </si>
  <si>
    <t>0444</t>
  </si>
  <si>
    <t>Розвиток мінерально-сировинної бази</t>
  </si>
  <si>
    <t>2405000</t>
  </si>
  <si>
    <t>Державна екологічна інспекція України</t>
  </si>
  <si>
    <t>2405010</t>
  </si>
  <si>
    <t>Керівництво та управління у сфері екологічного контролю</t>
  </si>
  <si>
    <t>2406000</t>
  </si>
  <si>
    <t>Державне агентство з енергоефективності та енергозбереження України</t>
  </si>
  <si>
    <t>2406010</t>
  </si>
  <si>
    <t>Керівництво та управління у сфері ефективного використання енергетичних ресурсів</t>
  </si>
  <si>
    <t>2406060</t>
  </si>
  <si>
    <t>Реалізація Державної цільової економічної програми енергоефективності</t>
  </si>
  <si>
    <t>2407000</t>
  </si>
  <si>
    <t>Державне агентство водних ресурсів України</t>
  </si>
  <si>
    <t>2407010</t>
  </si>
  <si>
    <t>Керівництво та управління у сфері водного господарства</t>
  </si>
  <si>
    <t>2407050</t>
  </si>
  <si>
    <t>Експлуатація державного водогосподарського комплексу та управління водними ресурсами</t>
  </si>
  <si>
    <t>2407070</t>
  </si>
  <si>
    <t>Захист від шкідливої дії вод сільських населених пунктів та сільськогосподарських угідь, в тому числі в басейні р. Тиса у Закарпатській області</t>
  </si>
  <si>
    <t>2407090</t>
  </si>
  <si>
    <t>0620</t>
  </si>
  <si>
    <t>Першочергове забезпечення сільських населених пунктів централізованим водопостачанням</t>
  </si>
  <si>
    <t>2407160</t>
  </si>
  <si>
    <t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області"</t>
  </si>
  <si>
    <t xml:space="preserve"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</t>
  </si>
  <si>
    <t>області"</t>
  </si>
  <si>
    <t>2407170</t>
  </si>
  <si>
    <t>Реалізація державного інвестиційного проекту "Заходи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області"</t>
  </si>
  <si>
    <t>2407800</t>
  </si>
  <si>
    <t>Реалізація державного інвестиційного проекту "Реконструкція гідротехнічних споруд захисних масивів дніпровських водосховищ"</t>
  </si>
  <si>
    <t>2408000</t>
  </si>
  <si>
    <t>Державне агентство України з управління зоною відчуження</t>
  </si>
  <si>
    <t>2408010</t>
  </si>
  <si>
    <t>Керівництво та управління діяльністю у зоні відчуження</t>
  </si>
  <si>
    <t>2408070</t>
  </si>
  <si>
    <t>Радіологічний захист населення та екологічне оздоровлення території, що зазнала радіоактивного забруднення</t>
  </si>
  <si>
    <t>2408080</t>
  </si>
  <si>
    <t>Збереження етнокультурної спадщини регіонів, постраждалих від наслідків Чорнобильської катастрофи</t>
  </si>
  <si>
    <t>2408090</t>
  </si>
  <si>
    <t>Виконання робіт у сфері поводження з радіоактивними відходами неядерного циклу, будівництво комплексу "Вектор" та експлуатація його об'єктів</t>
  </si>
  <si>
    <t>2408110</t>
  </si>
  <si>
    <t>Підтримка екологічно безпечного стану у зонах відчуження і безумовного (обов'язкового) відселення</t>
  </si>
  <si>
    <t>2408120</t>
  </si>
  <si>
    <t>Підтримка у безпечному стані енергоблоків та об'єкта "Укриття" та заходи щодо підготовки до зняття з експлуатації Чорнобильської АЕС</t>
  </si>
  <si>
    <t>2408140</t>
  </si>
  <si>
    <t>Реалізація державного інвестиційного проекту "Відновлення об'єктів транспортної інфраструктури зони відчуження"</t>
  </si>
  <si>
    <t>2409000</t>
  </si>
  <si>
    <t>Державне агентство лісових ресурсів України</t>
  </si>
  <si>
    <t>2409010</t>
  </si>
  <si>
    <t>0422</t>
  </si>
  <si>
    <t>Керівництво та управління у сфері лісового господарства</t>
  </si>
  <si>
    <t>2409060</t>
  </si>
  <si>
    <t>Ведення лісового і мисливського господарства, охорона і захист лісів в лісовому фонді</t>
  </si>
  <si>
    <t>2410000</t>
  </si>
  <si>
    <t>Міністерство енергетики України (загальнодержавні видатки та кредитування)</t>
  </si>
  <si>
    <t>2411000</t>
  </si>
  <si>
    <t>2411030</t>
  </si>
  <si>
    <t>Субвенція з державного бюджету місцевим бюджетам на фінансування заходів соціально-економічної компенсації ризику населення, яке проживає на території зони спостереження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</si>
  <si>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</si>
  <si>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</si>
  <si>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</si>
  <si>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</si>
  <si>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2501010</t>
  </si>
  <si>
    <t>Керівництво та управління у сфері соціальної політики</t>
  </si>
  <si>
    <t>2501030</t>
  </si>
  <si>
    <t>Виплата деяких видів допомог, компенсацій, грошового забезпечення та оплата послуг окремим категоріям населення</t>
  </si>
  <si>
    <t>2501040</t>
  </si>
  <si>
    <t>1080</t>
  </si>
  <si>
    <t>Наукова і науково-технічна діяльність у сфері соціальної політики</t>
  </si>
  <si>
    <t>2501060</t>
  </si>
  <si>
    <t>Підвищення кваліфікації фахівців із соціальної роботи та інших працівників системи соціального захисту</t>
  </si>
  <si>
    <t>2501070</t>
  </si>
  <si>
    <t>Спеціалізована протезно-ортопедична та медично-реабілітаційна допомога особам з інвалідністю у клініці Науково-дослідного інституту протезування, протезобудування та відновлення працездатності</t>
  </si>
  <si>
    <t>Спеціалізована протезно-ортопедична та медично-реабілітаційна  допомога особам з інвалідністю у клініці Науково-дослідного інституту протезування, протезобудування та відновлення працездатності</t>
  </si>
  <si>
    <t>2501090</t>
  </si>
  <si>
    <t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t>
  </si>
  <si>
    <t>2501120</t>
  </si>
  <si>
    <t>Розселення та облаштування депортованих кримських татар та осіб інших національностей, які були  депортовані з території України</t>
  </si>
  <si>
    <t>2501130</t>
  </si>
  <si>
    <t>Заходи із соціального захисту дітей, сімей, жінок та інших найбільш вразливих категорій населення</t>
  </si>
  <si>
    <t>2501150</t>
  </si>
  <si>
    <t>Щорічна разова грошова допомога ветеранам війни і жертвам нацистських переслідувань та соціальна допомога особам, які мають особливі та особливі трудові заслуги перед Батьківщиною</t>
  </si>
  <si>
    <t>2501160</t>
  </si>
  <si>
    <t xml:space="preserve">Довічні державні стипендії </t>
  </si>
  <si>
    <t>2501180</t>
  </si>
  <si>
    <t>Виплата соціальних стипендій студентам (курсантам) закладів фахової передвищої та вищої освіти</t>
  </si>
  <si>
    <t>2501190</t>
  </si>
  <si>
    <t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2013 р. по 21 лютого 2014 року та особам, які отримали тілесні ушкодження, побої, мордування під час участі в зазначених акціях</t>
  </si>
  <si>
    <t xml:space="preserve"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2013 р. по 21 лютого 2014 року та особам, які отримали тілесні ушкодження, побої, </t>
  </si>
  <si>
    <t>мордування під час участі в зазначених акціях</t>
  </si>
  <si>
    <t>2501200</t>
  </si>
  <si>
    <t>Соціальний захист громадян, які постраждали внаслідок Чорнобильської катастрофи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</si>
  <si>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</si>
  <si>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</si>
  <si>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2501450</t>
  </si>
  <si>
    <t xml:space="preserve">Оздоровлення і відпочинок дітей, які потребують особливої уваги та підтримки, в дитячих оздоровчих таборах МДЦ "Артек" і ДЦ "Молода Гвардія" </t>
  </si>
  <si>
    <t>2501470</t>
  </si>
  <si>
    <t>Санаторно-курортне лікування ветеранів війни, осіб, на яких поширюється чинність законів України «Про статус ветеранів війни, гарантії їх соціального захисту», «Про жертви нацистських переслідувань» та осіб з інвалідністю</t>
  </si>
  <si>
    <t>2501480</t>
  </si>
  <si>
    <t>Надання щомісячної адресної допомоги внутрішньо переміщеним особам для покриття витрат на проживання, в тому числі на оплату житлово-комунальних послуг</t>
  </si>
  <si>
    <t>2501490</t>
  </si>
  <si>
    <t>Реалізація пілотного проекту "Розвиток соціальних послуг"</t>
  </si>
  <si>
    <t>2501510</t>
  </si>
  <si>
    <t>Компенсація частини витрат на здійснення заходів з реалізації державних програм соціального захисту населення</t>
  </si>
  <si>
    <t>2501570</t>
  </si>
  <si>
    <t>Виплата матеріальної допомоги військовослужбовцям, звільненим з  військової строкової служби</t>
  </si>
  <si>
    <t>2501630</t>
  </si>
  <si>
    <t>Модернізація системи соціальної підтримки населення України</t>
  </si>
  <si>
    <t>2506000</t>
  </si>
  <si>
    <t>Пенсійний фонд України</t>
  </si>
  <si>
    <t>2506080</t>
  </si>
  <si>
    <t>1020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</si>
  <si>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</si>
  <si>
    <t>2507000</t>
  </si>
  <si>
    <t>Фонд соціального захисту інвалідів</t>
  </si>
  <si>
    <t>2507020</t>
  </si>
  <si>
    <t>Фінансова підтримка громадських об’єднань осіб з інвалідністю</t>
  </si>
  <si>
    <t>2507030</t>
  </si>
  <si>
    <t>Заходи із соціальної, трудової та професійної реабілітації осіб з інвалідністю</t>
  </si>
  <si>
    <t>2507040</t>
  </si>
  <si>
    <t>Забезпечення діяльності Фонду соціального захисту інвалідів</t>
  </si>
  <si>
    <t>2507100</t>
  </si>
  <si>
    <t>Реабілітація дітей з інвалідністю</t>
  </si>
  <si>
    <t>2510000</t>
  </si>
  <si>
    <t>Міністерство соціальної політики України (загальнодержавні видатки та кредитування)</t>
  </si>
  <si>
    <t>2511000</t>
  </si>
  <si>
    <t>2511180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</si>
  <si>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</si>
  <si>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</t>
  </si>
  <si>
    <t>батьківського піклування, осіб з їх числа</t>
  </si>
  <si>
    <t>Міністерство захисту довкілля та природних ресурсів України</t>
  </si>
  <si>
    <t>Апарат Міністерства захисту довкілля та природних ресурсів України</t>
  </si>
  <si>
    <t>Загальне керівництво та управління у сфері захисту довкілля та природних ресурсів</t>
  </si>
  <si>
    <t xml:space="preserve">Наукова і науково-технічна діяльність у сфері захисту довкілля та природних ресурсів 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</si>
  <si>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</si>
  <si>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</si>
  <si>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</si>
  <si>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</si>
  <si>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2751010</t>
  </si>
  <si>
    <t>0443</t>
  </si>
  <si>
    <t>Керівництво та управління у сфері розвитку громад та територій</t>
  </si>
  <si>
    <t>2751030</t>
  </si>
  <si>
    <t>0484</t>
  </si>
  <si>
    <t>Наукова і науково-технічна діяльність у сфері будівництва, житлової політики, житлово-комунального господарства та регіонального розвитку, дослідження збереження та вивчення видів флори у спеціально створених умовах</t>
  </si>
  <si>
    <t>2751070</t>
  </si>
  <si>
    <t>Функціонування Державної науково-технічної бібліотеки</t>
  </si>
  <si>
    <t>2751180</t>
  </si>
  <si>
    <t>0610</t>
  </si>
  <si>
    <t>Надання господарським товариствам та іншим організаціям, створеним у процесі приватизації (корпоратизації), компенсації за передачу гуртожитків у власність територіальних громад</t>
  </si>
  <si>
    <t>2751190</t>
  </si>
  <si>
    <t>Надання державної підтримки для будівництва (придбання) доступного житла</t>
  </si>
  <si>
    <t>2751270</t>
  </si>
  <si>
    <t>Підтримка регіональної політики України</t>
  </si>
  <si>
    <t>2751290</t>
  </si>
  <si>
    <t>Функціонування Фонду енергоефективності</t>
  </si>
  <si>
    <t>2751370</t>
  </si>
  <si>
    <t>Фінансова підтримка Державного фонду сприяння молодіжному житловому будівництву</t>
  </si>
  <si>
    <t>2751380</t>
  </si>
  <si>
    <t>Часткова компенсація відсоткової ставки кредитів комерційних банків молодим сім'ям та одиноким молодим громадянам на будівництво (реконструкцію) та придбання житла</t>
  </si>
  <si>
    <t>2751420</t>
  </si>
  <si>
    <t>Збільшення статутного капіталу Державної спеціалізованої фінансової установи "Державний фонд сприяння молодіжному житловому будівництву" з подальшим використанням на реалізацію Державної програми забезпечення молоді житлом</t>
  </si>
  <si>
    <t>2751470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</si>
  <si>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</si>
  <si>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2751610</t>
  </si>
  <si>
    <t xml:space="preserve"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 </t>
  </si>
  <si>
    <t>2751630</t>
  </si>
  <si>
    <t>Реалізація надзвичайної кредитної  програми для відновлення України</t>
  </si>
  <si>
    <t>Реалізація надзвичайної  кредитної  програми для відновлення України</t>
  </si>
  <si>
    <t>2752000</t>
  </si>
  <si>
    <t>Державна архітектурно-будівельна інспекція України</t>
  </si>
  <si>
    <t>2752010</t>
  </si>
  <si>
    <t>Керівництво та управління у сфері архітектурно-будівельного контролю та нагляду</t>
  </si>
  <si>
    <t>2760000</t>
  </si>
  <si>
    <t>Міністерство розвитку громад та територій України (загальнодержавні видатки та кредитування)</t>
  </si>
  <si>
    <t>2761000</t>
  </si>
  <si>
    <t>2761070</t>
  </si>
  <si>
    <t>Державний фонд регіонального розвитку</t>
  </si>
  <si>
    <t>2761090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</si>
  <si>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</si>
  <si>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2761130</t>
  </si>
  <si>
    <t>Субвенція з державного бюджету місцевим бюджетам на підтримку розвитку об’єднаних територіальних громад</t>
  </si>
  <si>
    <t>2761600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</si>
  <si>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</si>
  <si>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2900000</t>
  </si>
  <si>
    <t>Міністерство цифрової трансформації України</t>
  </si>
  <si>
    <t>2901000</t>
  </si>
  <si>
    <t>Апарат Міністерства цифрової трансформації України</t>
  </si>
  <si>
    <t>2901010</t>
  </si>
  <si>
    <t>Керівництво та управління у сфері цифрової трансформації</t>
  </si>
  <si>
    <t>2901030</t>
  </si>
  <si>
    <t>Електронне урядування</t>
  </si>
  <si>
    <t>2910000</t>
  </si>
  <si>
    <t>Міністерство цифрової трансформації України  (загальнодержавні видатки та кредитування)</t>
  </si>
  <si>
    <t>2911000</t>
  </si>
  <si>
    <t>2911040</t>
  </si>
  <si>
    <t>Національна програма інформатизації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</si>
  <si>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</si>
  <si>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</si>
  <si>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</si>
  <si>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</si>
  <si>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3101010</t>
  </si>
  <si>
    <t>0455</t>
  </si>
  <si>
    <t>Загальне керівництво та управління у сфері інфраструктури</t>
  </si>
  <si>
    <t>3101210</t>
  </si>
  <si>
    <t>0452</t>
  </si>
  <si>
    <t>Забезпечення експлуатаційно-безпечного стану судноплавних шлюзів</t>
  </si>
  <si>
    <t>3101230</t>
  </si>
  <si>
    <t>Здійснення заходів щодо підтримки впровадження транспортної стратегії України</t>
  </si>
  <si>
    <t>3103000</t>
  </si>
  <si>
    <t>Державна служба морського та річкового транспорту України</t>
  </si>
  <si>
    <t>3103010</t>
  </si>
  <si>
    <t>Керівництво та управління у сферах морського та річкового транспорту</t>
  </si>
  <si>
    <t>3107000</t>
  </si>
  <si>
    <t>Державне агентство інфраструктурних проектів України</t>
  </si>
  <si>
    <t>3107010</t>
  </si>
  <si>
    <t>Організаційне забезпечення реалізації інфраструктурних проектів</t>
  </si>
  <si>
    <t>3107020</t>
  </si>
  <si>
    <t>0456</t>
  </si>
  <si>
    <t>Фінансове забезпечення заходів із забезпечення безпеки дорожнього руху відповідно до державних програм</t>
  </si>
  <si>
    <t>3107030</t>
  </si>
  <si>
    <t>Проектування та будівництво аеродрому Міжнародного аеропорту "Дніпропетровськ"</t>
  </si>
  <si>
    <t>3108000</t>
  </si>
  <si>
    <t>Державна авіаційна служба України</t>
  </si>
  <si>
    <t>3108010</t>
  </si>
  <si>
    <t>Керівництво та управління у сфері авіаційного транспорту</t>
  </si>
  <si>
    <t>3109000</t>
  </si>
  <si>
    <t>Державна служба України з безпеки на транспорті</t>
  </si>
  <si>
    <t>3109010</t>
  </si>
  <si>
    <t>0451</t>
  </si>
  <si>
    <t>Здійснення державного контролю з питань безпеки на транспорті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</si>
  <si>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</si>
  <si>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</si>
  <si>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</si>
  <si>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</si>
  <si>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</si>
  <si>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Керівництво та управління у сфері будівництва, ремонту та утримання автомобільних доріг</t>
  </si>
  <si>
    <t>3111020</t>
  </si>
  <si>
    <t>Розвиток мережі та утримання автомобільних доріг загального користування державного значення</t>
  </si>
  <si>
    <t>3111030</t>
  </si>
  <si>
    <t>Виконання боргових зобов'язань за запозиченнями, залученими державою або під державні гарантії на розвиток мережі автомобільних доріг  загального користування</t>
  </si>
  <si>
    <t>3111240</t>
  </si>
  <si>
    <t>Будівництво та реконструкція мостів</t>
  </si>
  <si>
    <t>3111260</t>
  </si>
  <si>
    <t>Реалізація державного інвестиційного проекту "Розбудова міжнародної автомобільної дороги загального користування державного значення М-14 Одеса-Мелітополь-Новоазовськ 
(на м. Таганрог) на ділянці Одеса-Миколаїв-Херсон"</t>
  </si>
  <si>
    <t>Реалізація державного інвестиційного проекту "Розбудова міжнародної автомобільної дороги загального користування державного значення М-14 Одеса-Мелітополь-Новоазовськ (на м. Таганрог) на ділянці Одеса-Миколаїв-Херсон"</t>
  </si>
  <si>
    <t>3111610</t>
  </si>
  <si>
    <t>Розбудова прикордонної дорожньої інфраструктури на українсько-польському кордоні</t>
  </si>
  <si>
    <t>3111620</t>
  </si>
  <si>
    <t>Розбудова прикордонної дорожньої інфраструктури на українсько-угорському державному кордоні</t>
  </si>
  <si>
    <t>3111800</t>
  </si>
  <si>
    <t>Реалізація державного інвестиційного проекту "Покращення стану автомобільних доріг загального користування у Львівській області"</t>
  </si>
  <si>
    <t>3111830</t>
  </si>
  <si>
    <t>Реалізація державного інвестиційного проекту "Приведення стану автомобільних доріг транспортного сполучення Київ-Суми-Харків (в межах Чернігівської та Сумської областей) до сучасних технічних вимог"</t>
  </si>
  <si>
    <t>3120000</t>
  </si>
  <si>
    <t>Міністерство інфраструктури України  (загальнодержавні видатки та кредитування)</t>
  </si>
  <si>
    <t>3121000</t>
  </si>
  <si>
    <t>Міністерство інфраструктури України (загальнодержавні видатки та кредитування)</t>
  </si>
  <si>
    <t>3121110</t>
  </si>
  <si>
    <t>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"Аеропорт Ізмаїл"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</si>
  <si>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</si>
  <si>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</si>
  <si>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</si>
  <si>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3131090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</si>
  <si>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</si>
  <si>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3131240</t>
  </si>
  <si>
    <t>Субвенція з державного бюджету обласному бюджету Полтавської області на поточний середній ремонт автомобільної дороги  М-03 Київ-Харків-Довжанський на ділянці км 336+873 - км 340+961 по вул. Київське шосе і вул. Харківське шосе в межах м. Полтава (окремими ділянками)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</si>
  <si>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</si>
  <si>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</si>
  <si>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</si>
  <si>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</si>
  <si>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>3401010</t>
  </si>
  <si>
    <t>1040</t>
  </si>
  <si>
    <t>Керівництво та управління у сфері молоді та спорту</t>
  </si>
  <si>
    <t>3401040</t>
  </si>
  <si>
    <t>Наукова і науково-технічна діяльність у сфері розвитку молоді та спорту</t>
  </si>
  <si>
    <t>3401060</t>
  </si>
  <si>
    <t>Методичне забезпечення у сфері спорту</t>
  </si>
  <si>
    <t>3401070</t>
  </si>
  <si>
    <t>Здійснення заходів державної політики з питань молоді та державна підтримка молодіжних та дитячих громадських організацій</t>
  </si>
  <si>
    <t>3401110</t>
  </si>
  <si>
    <t>Розвиток спорту серед осіб з інвалідністю та їх фізкультурно-спортивна реабілітація</t>
  </si>
  <si>
    <t>3401120</t>
  </si>
  <si>
    <t>Підготовка і участь національних збірних команд в Паралімпійських  і Дефлімпійських іграх</t>
  </si>
  <si>
    <t>3401220</t>
  </si>
  <si>
    <t>Розвиток фізичної культури, спорту вищих досягнень та резервного спорту</t>
  </si>
  <si>
    <t>3401280</t>
  </si>
  <si>
    <t>Фінансова підтримка громадських організацій фізкультурно-спортивного спрямування</t>
  </si>
  <si>
    <t>3401320</t>
  </si>
  <si>
    <t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t>
  </si>
  <si>
    <t>3410000</t>
  </si>
  <si>
    <t>Міністерство  молоді та спорту України (загальнодержавні видатки та кредитування)</t>
  </si>
  <si>
    <t>3411000</t>
  </si>
  <si>
    <t>3411180</t>
  </si>
  <si>
    <t>Субвенція з державного бюджету місцевим бюджетам на створення нових, будівельно-ремонтні роботи існуючих палаців спорту та завершення розпочатих у попередньому періоді робіт з будівництва/реконструкції палаців спорту</t>
  </si>
  <si>
    <t>3411190</t>
  </si>
  <si>
    <t>Субвенція з державного бюджету міському бюджету м. Яремче (для Поляницької сільської ради) на будівництво сучасного біатлонного комплексу в с. Поляниця Яремчанської міської ради  Івано-Франківської області</t>
  </si>
  <si>
    <t>3411210</t>
  </si>
  <si>
    <t>Субвенція з державного бюджету місцевим бюджетам на завершення розпочатих у попередньому періоді робіт з будівництва/реконструкції, будівництво нових, реконструкцію та капітальний ремонт існуючих спортивних п’ятдесятиметрових і двадцятип’ятиметрових басейнів</t>
  </si>
  <si>
    <t>3501010</t>
  </si>
  <si>
    <t>0112</t>
  </si>
  <si>
    <t>Керівництво та управління у сфері фінансів</t>
  </si>
  <si>
    <t>3501100</t>
  </si>
  <si>
    <t xml:space="preserve">Наукове і науково-методичне забезпечення у сфері виробництва і використання дорогоцінного і напівдорогоцінного каміння та забезпечення виробничих та соціально-культурних потреб у дорогоцінних металах і дорогоцінному камінні </t>
  </si>
  <si>
    <t>3501220</t>
  </si>
  <si>
    <t>Підтримка культурно-оздоровчих та соціальних заходів фінансової системи</t>
  </si>
  <si>
    <t>3501480</t>
  </si>
  <si>
    <t>Побудова та функціонування інформаційно-аналітичної платформи верифікації та інші заходи, пов’язані з її впровадженням</t>
  </si>
  <si>
    <t>3501500</t>
  </si>
  <si>
    <t>Забезпечення функціонування Фонду розвитку інновацій</t>
  </si>
  <si>
    <t>3501520</t>
  </si>
  <si>
    <t>Підготовка кадрів у сфері фінансової політики закладами вищої освіти</t>
  </si>
  <si>
    <t>3501530</t>
  </si>
  <si>
    <t>Наукова і науково-технічна діяльність у сфері фінансової політики</t>
  </si>
  <si>
    <t>Забезпечення функціонування Фонду розвитку підприємництва</t>
  </si>
  <si>
    <t>3502000</t>
  </si>
  <si>
    <t>Бюро фінансових розслідувань</t>
  </si>
  <si>
    <t>3502010</t>
  </si>
  <si>
    <t>Керівництво та управління у сфері фінансових розслідувань</t>
  </si>
  <si>
    <t>3503000</t>
  </si>
  <si>
    <t>Державна фіскальна служба України</t>
  </si>
  <si>
    <t>3503010</t>
  </si>
  <si>
    <t>Заходи з реорганізації Державної фіскальної служби</t>
  </si>
  <si>
    <t>3504000</t>
  </si>
  <si>
    <t>Державна казначейська служба України</t>
  </si>
  <si>
    <t>3504010</t>
  </si>
  <si>
    <t>Керівництво та управління у сфері казначейського обслуговування</t>
  </si>
  <si>
    <t>3504030</t>
  </si>
  <si>
    <t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</si>
  <si>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 xml:space="preserve"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</t>
  </si>
  <si>
    <t>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</si>
  <si>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>3504040</t>
  </si>
  <si>
    <t xml:space="preserve">Заходи щодо виконання рішень суду, що гарантовані державою    </t>
  </si>
  <si>
    <t>3505000</t>
  </si>
  <si>
    <t>Офіс фінансового контролю</t>
  </si>
  <si>
    <t>3505010</t>
  </si>
  <si>
    <t>Керівництво та управління у сфері фінансового контролю</t>
  </si>
  <si>
    <t>3506000</t>
  </si>
  <si>
    <t>Державна митна служба України</t>
  </si>
  <si>
    <t>3506010</t>
  </si>
  <si>
    <t>Керівництво та управління у сфері митної політики</t>
  </si>
  <si>
    <t>3506090</t>
  </si>
  <si>
    <t>Реалізація заходів, передбачених Угодою про фінансування програми "Підтримка секторальної політики управління кордоном в Україні"</t>
  </si>
  <si>
    <t>3506610</t>
  </si>
  <si>
    <t>Реалізація проекту з розбудови прикордонної дорожньої інфраструктури та облаштування пунктів пропуску</t>
  </si>
  <si>
    <t>3507000</t>
  </si>
  <si>
    <t>Державна податкова служба України</t>
  </si>
  <si>
    <t>3507010</t>
  </si>
  <si>
    <t>Керівництво та управління у сфері податкової політики</t>
  </si>
  <si>
    <t>3508000</t>
  </si>
  <si>
    <t>Агентство з управління державним боргом</t>
  </si>
  <si>
    <t>3508010</t>
  </si>
  <si>
    <t>Керівництво та управління у сфері реалізації політики з питань управління державним боргом</t>
  </si>
  <si>
    <t>3509000</t>
  </si>
  <si>
    <t>Державна служба фінансового моніторингу України</t>
  </si>
  <si>
    <t>3509010</t>
  </si>
  <si>
    <t>Керівництво та управління у сфері фінансового моніторингу</t>
  </si>
  <si>
    <t>3509020</t>
  </si>
  <si>
    <t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t>
  </si>
  <si>
    <t>3511590</t>
  </si>
  <si>
    <t>Обслуговування та погашення зобов’язань за залученими коштами під державні гарантії для здійснення капітальних видатків розпорядниками бюджетних коштів</t>
  </si>
  <si>
    <t>3511640</t>
  </si>
  <si>
    <t>Субвенція з державного бюджету міському бюджету міста Харкова на подовження третьої лінії метрополітену у м. Харкові</t>
  </si>
  <si>
    <t>3511650</t>
  </si>
  <si>
    <t>Прискорення інвестицій у сільське господарство України</t>
  </si>
  <si>
    <t>3511670</t>
  </si>
  <si>
    <t>Cубвенція з державного бюджету міському бюджету міста Дніпра на завершення будівництва метрополітену у м. Дніпрі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</si>
  <si>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</si>
  <si>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</si>
  <si>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</si>
  <si>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</si>
  <si>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</si>
  <si>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</si>
  <si>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</si>
  <si>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0340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</si>
  <si>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</si>
  <si>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</si>
  <si>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</si>
  <si>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3601060</t>
  </si>
  <si>
    <t>Підготовка робітничих кадрів у професійно-технічних закладах соціальної адаптації при установах виконання покарань</t>
  </si>
  <si>
    <t>3601070</t>
  </si>
  <si>
    <t>Проведення судової експертизи і розробка методики проведення судових експертиз</t>
  </si>
  <si>
    <t>3601090</t>
  </si>
  <si>
    <t xml:space="preserve">Підвищення кваліфікації працівників органів юстиції </t>
  </si>
  <si>
    <t>3601150</t>
  </si>
  <si>
    <t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</si>
  <si>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</si>
  <si>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</si>
  <si>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3601250</t>
  </si>
  <si>
    <t>Реалізація державного інвестиційного проекту "Завершення будівництва режимного корпусу для засуджених до довічного позбавлення волі у державній установі "Вільнянська установа виконання покарань (№ 11)", у Запорізькій області"</t>
  </si>
  <si>
    <t>3601830</t>
  </si>
  <si>
    <t>Реалізація державного інвестиційного проекту "Завершення будівництва лікувального корпусу в Голопристанській виправній колонії № 7 у Херсонській області"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</si>
  <si>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</si>
  <si>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</si>
  <si>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</si>
  <si>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</si>
  <si>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3603030</t>
  </si>
  <si>
    <t>Оплата послуг та відшкодування витрат адвокатів з надання безоплатної вторинної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</si>
  <si>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</si>
  <si>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</si>
  <si>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</si>
  <si>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</si>
  <si>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3609020</t>
  </si>
  <si>
    <t>Наукова і науково-технічна діяльність у сфері архівної справи та страхового фонду документації</t>
  </si>
  <si>
    <t>3609030</t>
  </si>
  <si>
    <t>Забезпечення діяльності архівних установ та установ страхового фонду документації</t>
  </si>
  <si>
    <t>3800000</t>
  </si>
  <si>
    <t>Міністерство культури та інформаційної політики України</t>
  </si>
  <si>
    <t>3801000</t>
  </si>
  <si>
    <t>Апарат Міністерства культури та інформаційної політики України</t>
  </si>
  <si>
    <t>3801010</t>
  </si>
  <si>
    <t>Керівництво та управління у сфері культури та та інформаційної політики</t>
  </si>
  <si>
    <t>Керівництво та управління у сфері культури, молоді та спорту</t>
  </si>
  <si>
    <t>3801020</t>
  </si>
  <si>
    <t>Виробництво та трансляція телерадіопрограм для державних потреб, збирання, обробка та розповсюдження офіційної інформаційної продукції, фінансова підтримка системи державного іномовлення України</t>
  </si>
  <si>
    <t>3801030</t>
  </si>
  <si>
    <t>0850</t>
  </si>
  <si>
    <t>Здійснення заходів у сфері захисту національного інформаційного простору</t>
  </si>
  <si>
    <t>3801050</t>
  </si>
  <si>
    <t>0921</t>
  </si>
  <si>
    <t>Надання освіти закладами загальної середньої та позашкільної освіти державної форми власності, методичне забезпечення діяльності закладів освіти</t>
  </si>
  <si>
    <t>3801060</t>
  </si>
  <si>
    <t>3801070</t>
  </si>
  <si>
    <t>Підвищення кваліфікації, перепідготовка кадрів та підготовка науково-педагогічних кадрів у сфері культури і мистецтва, підготовка кадрів акторської майстерності для національних мистецьких та творчих колективів</t>
  </si>
  <si>
    <t>3801100</t>
  </si>
  <si>
    <t>Здійснення культурно-мистецьких заходів національними творчими спілками та Всеукраїнським товариством "Просвіта"</t>
  </si>
  <si>
    <t>3801110</t>
  </si>
  <si>
    <t>0821</t>
  </si>
  <si>
    <t>Фінансова підтримка національних театрів</t>
  </si>
  <si>
    <t>3801120</t>
  </si>
  <si>
    <t>0822</t>
  </si>
  <si>
    <t>Фінансова підтримка національних художніх колективів, концертних організацій та їх дирекції, національних і державних циркових організацій</t>
  </si>
  <si>
    <t>3801130</t>
  </si>
  <si>
    <t>Державна підтримка діячів культури і мистецтва</t>
  </si>
  <si>
    <t>3801140</t>
  </si>
  <si>
    <t>Забезпечення функціонування Українського культурного фонду, у тому числі здійснення Фондом заходів з підтримки проектів</t>
  </si>
  <si>
    <t>3801160</t>
  </si>
  <si>
    <t>Підготовка кадрів для сфери культури і мистецтва закладами фахової передвищої та вищої освіти</t>
  </si>
  <si>
    <t>3801170</t>
  </si>
  <si>
    <t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t>
  </si>
  <si>
    <t>3801180</t>
  </si>
  <si>
    <t>0823</t>
  </si>
  <si>
    <t>Виробництво (створення) та розповсюдження фільмів патріотичного спрямування</t>
  </si>
  <si>
    <t>3801190</t>
  </si>
  <si>
    <t>Забезпечення діяльності національних музеїв, національних і державних бібліотек та культурно-просвітницьких центрів</t>
  </si>
  <si>
    <t>3801200</t>
  </si>
  <si>
    <t>3801210</t>
  </si>
  <si>
    <t>Здійснення заходів державної політики з питань залучення молоді до суспільного життя</t>
  </si>
  <si>
    <t>3801220</t>
  </si>
  <si>
    <t>3801230</t>
  </si>
  <si>
    <t>3801240</t>
  </si>
  <si>
    <t>3801250</t>
  </si>
  <si>
    <t>3801260</t>
  </si>
  <si>
    <t>3801280</t>
  </si>
  <si>
    <t>Будівництво об’єктів загальнодержавного значення у сфері культури</t>
  </si>
  <si>
    <t>3801290</t>
  </si>
  <si>
    <t>Реалізація державного інвестиційного проекту "Реконструкція легкоатлетичного ядра державного підприємства "Спортивний комплекс "Атлет", за адресою м. Київ, пров. Лабораторний, 7а"</t>
  </si>
  <si>
    <t>3801300</t>
  </si>
  <si>
    <t>Зшивання країни - проєкт мобільності молоді</t>
  </si>
  <si>
    <t>3801310</t>
  </si>
  <si>
    <t>Розкриття туристичного потенціалу України</t>
  </si>
  <si>
    <t>3801480</t>
  </si>
  <si>
    <t>Надання фінансової підтримки державному підприємству "Кримський дім"</t>
  </si>
  <si>
    <t>3801490</t>
  </si>
  <si>
    <t>0827</t>
  </si>
  <si>
    <t>Збереження історико-культурної та архітектурної спадщини в національних і державних заповідниках</t>
  </si>
  <si>
    <t>3801560</t>
  </si>
  <si>
    <t>Забезпечення діяльності Українського інституту книги, підтримка книговидавничої справи та популяризація української літератури у світі</t>
  </si>
  <si>
    <t>3801880</t>
  </si>
  <si>
    <t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М.В. Лисенка" систем теплопостачання, кондиціювання і вентиляції"</t>
  </si>
  <si>
    <t xml:space="preserve"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 В. Лисенка" систем теплопостачання, кондиціювання і </t>
  </si>
  <si>
    <t>вентиляції"</t>
  </si>
  <si>
    <t>3802000</t>
  </si>
  <si>
    <t>Державний комітет телебачення і радіомовлення України</t>
  </si>
  <si>
    <t>3802010</t>
  </si>
  <si>
    <t>Керівництво та управління у сфері телебачення і радіомовлення</t>
  </si>
  <si>
    <t>3802020</t>
  </si>
  <si>
    <t>0840</t>
  </si>
  <si>
    <t xml:space="preserve">Наукова і науково-технічна діяльність у сфері засобів масової інформації, книговидавничої справи та інформаційно-бібліографічної діяльності  </t>
  </si>
  <si>
    <t>3802040</t>
  </si>
  <si>
    <t>Підвищення кваліфікації працівників засобів масової інформації в Укртелерадіопресінституті</t>
  </si>
  <si>
    <t>3802050</t>
  </si>
  <si>
    <t>Фінансова підтримка творчих спілок у сфері засобів масової інформації, преси</t>
  </si>
  <si>
    <t>3802080</t>
  </si>
  <si>
    <t>Фінансова підтримка Національної суспільної телерадіокомпанії України</t>
  </si>
  <si>
    <t>3802130</t>
  </si>
  <si>
    <t>Державні стипендії видатним діячам інформаційної галузі, дітям журналістів, які загинули (померли) або яким встановлено інвалідність у зв’язку з виконанням професійних обов’язків та премій в інформаційній галузі</t>
  </si>
  <si>
    <t>3802390</t>
  </si>
  <si>
    <t xml:space="preserve">Здійснення заходів з питань європейської та євроатлантичної інтеграції в інформаційній сфері </t>
  </si>
  <si>
    <t>3803000</t>
  </si>
  <si>
    <t>Державна служба України з етнополітики та свободи совісті</t>
  </si>
  <si>
    <t>3803010</t>
  </si>
  <si>
    <t>Керівництво та управління у сфері етнополітики та свободи совісті</t>
  </si>
  <si>
    <t>3806000</t>
  </si>
  <si>
    <t>Державне агентство України з питань кіно</t>
  </si>
  <si>
    <t>3806010</t>
  </si>
  <si>
    <t>Керівництво та управління у сфері кінематографії</t>
  </si>
  <si>
    <t>3806030</t>
  </si>
  <si>
    <t>Державна підтримка кінематографії</t>
  </si>
  <si>
    <t>3806060</t>
  </si>
  <si>
    <t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t>
  </si>
  <si>
    <t>3809000</t>
  </si>
  <si>
    <t>Український інститут національної пам'яті</t>
  </si>
  <si>
    <t>3809010</t>
  </si>
  <si>
    <t>Керівництво та управління у сфері відновлення та збереження національної пам’яті</t>
  </si>
  <si>
    <t>3809020</t>
  </si>
  <si>
    <t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Українського інституту національної пам’яті</t>
  </si>
  <si>
    <t xml:space="preserve"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</t>
  </si>
  <si>
    <t>Українського інституту національної пам’яті</t>
  </si>
  <si>
    <t>3810000</t>
  </si>
  <si>
    <t>Міністерство культури, молоді та спорту України (загальнодержавні видатки та кредитування)</t>
  </si>
  <si>
    <t>3811000</t>
  </si>
  <si>
    <t>3811020</t>
  </si>
  <si>
    <t>Субвенція з державного бюджету місцевим бюджетам на будівництво нових, реконструкцію та капітальний ремонт існуючих спортивних п’ятдесятиметрових і двадцятип’ятиметрових басейнів</t>
  </si>
  <si>
    <t>3811030</t>
  </si>
  <si>
    <t>3811040</t>
  </si>
  <si>
    <t xml:space="preserve">Субвенція з державного бюджету обласному бюджету Івано-Франківської області на будівництво сучасного біатлонного комплексу </t>
  </si>
  <si>
    <t>3900000</t>
  </si>
  <si>
    <t>Міністерство з питань  реінтеграції тимчасово окупованих територій України</t>
  </si>
  <si>
    <t>3901000</t>
  </si>
  <si>
    <t>Апарат Міністерства з питань  реінтеграції тимчасово окупованих територій України</t>
  </si>
  <si>
    <t>3901010</t>
  </si>
  <si>
    <t>Керівництво та управління з питань  реінтеграції тимчасово окупованих територій</t>
  </si>
  <si>
    <t>3901050</t>
  </si>
  <si>
    <t>3901060</t>
  </si>
  <si>
    <t>3901070</t>
  </si>
  <si>
    <t>3901600</t>
  </si>
  <si>
    <t>3910000</t>
  </si>
  <si>
    <t>Міністерство з питань  реінтеграції тимчасово окупованих територій України (загальнодержавні видатки та кредитування)</t>
  </si>
  <si>
    <t>3911000</t>
  </si>
  <si>
    <t>3911020</t>
  </si>
  <si>
    <t>3911600</t>
  </si>
  <si>
    <t>5270000</t>
  </si>
  <si>
    <t>Державна інспекція ядерного регулювання України</t>
  </si>
  <si>
    <t>5271000</t>
  </si>
  <si>
    <t>Апарат Державної інспекції ядерного регулювання України</t>
  </si>
  <si>
    <t>5271010</t>
  </si>
  <si>
    <t>Керівництво та управління у сфері ядерного регулювання</t>
  </si>
  <si>
    <t>5271020</t>
  </si>
  <si>
    <t xml:space="preserve">Забезпечення ведення Державного регістру джерел іонізуючого випромінювання </t>
  </si>
  <si>
    <t>5500000</t>
  </si>
  <si>
    <t>Національна комісія, що здійснює державне регулювання у сфері ринків фінансових послуг</t>
  </si>
  <si>
    <t>5501000</t>
  </si>
  <si>
    <t>Апарат Національної комісії, що здійснює державне регулювання у сфері ринків фінансових послуг</t>
  </si>
  <si>
    <t>5501010</t>
  </si>
  <si>
    <t>Керівництво та управління у сфері регулювання ринків фінансових послуг</t>
  </si>
  <si>
    <t>5560000</t>
  </si>
  <si>
    <t>Національна комісія, що здійснює державне регулювання у сфері зв'язку та інформатизації</t>
  </si>
  <si>
    <t>5561000</t>
  </si>
  <si>
    <t>5561010</t>
  </si>
  <si>
    <t>0460</t>
  </si>
  <si>
    <t>Керівництво та управління у сфері регулювання зв'язку та інформатизації</t>
  </si>
  <si>
    <t>5960000</t>
  </si>
  <si>
    <t>Головне управління розвідки Міністерства оборони України</t>
  </si>
  <si>
    <t>5961000</t>
  </si>
  <si>
    <t>5961010</t>
  </si>
  <si>
    <t>0260</t>
  </si>
  <si>
    <t>Розвідувальна діяльність у сфері оборони</t>
  </si>
  <si>
    <t>5961040</t>
  </si>
  <si>
    <t>Будівництво (придбання) житла для військовослужбовців Головного управління розвідки Міністерства оборони України</t>
  </si>
  <si>
    <t>5961070</t>
  </si>
  <si>
    <t>Реалізація державного інвестиційного проекту "Створення фонду службового житла у Головному управлінні розвідки Міністерства оборони України"</t>
  </si>
  <si>
    <t>5970000</t>
  </si>
  <si>
    <t>Уповноважений із захисту державної мови</t>
  </si>
  <si>
    <t>5971000</t>
  </si>
  <si>
    <t>Секретаріат Уповноваженого із захисту державної мови</t>
  </si>
  <si>
    <t>5971010</t>
  </si>
  <si>
    <t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</si>
  <si>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</si>
  <si>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</si>
  <si>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</si>
  <si>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</si>
  <si>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</si>
  <si>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</si>
  <si>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5990000</t>
  </si>
  <si>
    <t>Секретаріат Уповноваженого Верховної Ради України з прав людини</t>
  </si>
  <si>
    <t>5991000</t>
  </si>
  <si>
    <t>5991010</t>
  </si>
  <si>
    <t>Парламентський контроль за додержанням конституційних прав і свобод людини</t>
  </si>
  <si>
    <t>5991020</t>
  </si>
  <si>
    <t>Заходи з реалізації національного превентивного механізму</t>
  </si>
  <si>
    <t>6010000</t>
  </si>
  <si>
    <t>Антимонопольний комітет України</t>
  </si>
  <si>
    <t>6011000</t>
  </si>
  <si>
    <t>Апарат Антимонопольного комітету України</t>
  </si>
  <si>
    <t>6011010</t>
  </si>
  <si>
    <t>Керівництво та управління  у сфері конкурентної політики, контроль за дотриманням законодавства про захист економічної конкуренції</t>
  </si>
  <si>
    <t>6011020</t>
  </si>
  <si>
    <t xml:space="preserve">Наукова і науково-технічна діяльність у сфері конкурентної політики </t>
  </si>
  <si>
    <t>6120000</t>
  </si>
  <si>
    <t>Національне агентство України з питань державної служби</t>
  </si>
  <si>
    <t>6121000</t>
  </si>
  <si>
    <t>Апарат Національного агентства України з питань державної служби</t>
  </si>
  <si>
    <t>6121010</t>
  </si>
  <si>
    <t>0131</t>
  </si>
  <si>
    <t>Керівництво та  функціональне управління у сфері державної служби</t>
  </si>
  <si>
    <t>6121020</t>
  </si>
  <si>
    <t>Професійне навчання державних службовців та посадових осіб місцевого самоврядування</t>
  </si>
  <si>
    <t>6121060</t>
  </si>
  <si>
    <t>Адаптація системи управління персоналом державної служби до стандартів ЄС</t>
  </si>
  <si>
    <t>6150000</t>
  </si>
  <si>
    <t>Національна комісія з цінних паперів та фондового ринку</t>
  </si>
  <si>
    <t>6151000</t>
  </si>
  <si>
    <t>Апарат Національної комісії з цінних паперів та фондового ринку</t>
  </si>
  <si>
    <t>6151010</t>
  </si>
  <si>
    <t>Керівництво та управління у сфері фондового ринку</t>
  </si>
  <si>
    <t>6151050</t>
  </si>
  <si>
    <t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t>
  </si>
  <si>
    <t>6320000</t>
  </si>
  <si>
    <t>Національне антикорупційне бюро України</t>
  </si>
  <si>
    <t>6321000</t>
  </si>
  <si>
    <t>6321010</t>
  </si>
  <si>
    <t>0350</t>
  </si>
  <si>
    <t>Забезпечення діяльності Національного антикорупційного бюро України</t>
  </si>
  <si>
    <t>6330000</t>
  </si>
  <si>
    <t>Національне агентство з питань запобігання корупції</t>
  </si>
  <si>
    <t>6331000</t>
  </si>
  <si>
    <t>Апарат Національного агентства з питань запобігання корупції</t>
  </si>
  <si>
    <t>6331010</t>
  </si>
  <si>
    <t>Керівництво та управління у сфері запобігання корупції</t>
  </si>
  <si>
    <t>6331020</t>
  </si>
  <si>
    <t>Фінансування статутної діяльності політичних партій</t>
  </si>
  <si>
    <t>6340000</t>
  </si>
  <si>
    <t>Національна комісія, що здійснює державне регулювання у сферах енергетики та комунальних послуг</t>
  </si>
  <si>
    <t>6341000</t>
  </si>
  <si>
    <t>Апарат Національної комісії, що здійснює державне регулювання у сферах енергетики та комунальних послуг</t>
  </si>
  <si>
    <t>6341010</t>
  </si>
  <si>
    <t>Керівництво та управління у сфері регулювання енергетики та комунальних послуг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</si>
  <si>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</si>
  <si>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</si>
  <si>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</si>
  <si>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</si>
  <si>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6381010</t>
  </si>
  <si>
    <t>Керівництво та управління у сфері космічної діяльності</t>
  </si>
  <si>
    <t>6381020</t>
  </si>
  <si>
    <t>0487</t>
  </si>
  <si>
    <t>Виконання робіт за державними цільовими програмами і державним замовленням у сфері космічної галузі, в тому числі загальнодержавної цільової науково-технічної космічної програми України</t>
  </si>
  <si>
    <t>6381030</t>
  </si>
  <si>
    <t>Надання позашкільної освіти Національним центром аерокосмічної освіти молоді ім. О.М. Макарова</t>
  </si>
  <si>
    <t>Надання позашкільної освіти Національним центром аерокосмічної освіти молоді ім.О.М. Макарова</t>
  </si>
  <si>
    <t>6381050</t>
  </si>
  <si>
    <t>Управління та випробування космічних засобів</t>
  </si>
  <si>
    <t>6381100</t>
  </si>
  <si>
    <t>Будівництво (придбання) житла для військовослужбовців Державного космічного агентства України</t>
  </si>
  <si>
    <t>6381120</t>
  </si>
  <si>
    <t>Утилізація твердого ракетного палива</t>
  </si>
  <si>
    <t>Фінансова підтримка державного підприємства "Виробниче об’єднання Південний машинобудівний завод імені О.М. Макарова" на погашення заборгованості з виплати заробітної плати працівникам, сплати єдиного внеску на загальнообов’язкове державне соціальне страхування, окремих податків і зборів (платежів)</t>
  </si>
  <si>
    <t>6420000</t>
  </si>
  <si>
    <t>Державне бюро розслідувань</t>
  </si>
  <si>
    <t>6421000</t>
  </si>
  <si>
    <t>6421010</t>
  </si>
  <si>
    <t>Забезпечення діяльності Державного бюро розслідувань</t>
  </si>
  <si>
    <t>6430000</t>
  </si>
  <si>
    <t>Національне агентство України з питань виявлення, розшуку та управління активами, одержаними від корупційних та інших злочинів</t>
  </si>
  <si>
    <t>6431000</t>
  </si>
  <si>
    <t>Апарат Національного агентства України з питань виявлення, розшуку та управління активами, одержаними від корупційних та інших злочинів</t>
  </si>
  <si>
    <t>6431010</t>
  </si>
  <si>
    <t>Керівництво та управління у сфері розшуку та управління активами, одержаними від корупційних та інших злочинів</t>
  </si>
  <si>
    <t>6440000</t>
  </si>
  <si>
    <t>Національна рада України з питань телебачення і радіомовлення</t>
  </si>
  <si>
    <t>6441000</t>
  </si>
  <si>
    <t>Апарат Національної ради України з питань телебачення і радіомовлення</t>
  </si>
  <si>
    <t>6441010</t>
  </si>
  <si>
    <t>Керівництво та управління здійсненням контролю у сфері телебачення і радіомовлення</t>
  </si>
  <si>
    <t>6500000</t>
  </si>
  <si>
    <t>Рада національної безпеки і оборони України</t>
  </si>
  <si>
    <t>6501000</t>
  </si>
  <si>
    <t>Апарат Ради національної безпеки і оборони України</t>
  </si>
  <si>
    <t>6501010</t>
  </si>
  <si>
    <t>Інформаційно-аналітичне забезпечення координаційної діяльності у сфері національної безпеки і оборони</t>
  </si>
  <si>
    <t>6510000</t>
  </si>
  <si>
    <t>Рахункова палата</t>
  </si>
  <si>
    <t>6511000</t>
  </si>
  <si>
    <t>Апарат Рахункової палати</t>
  </si>
  <si>
    <t>6511010</t>
  </si>
  <si>
    <t>Керівництво та управління у сфері контролю за виконанням державного бюджету</t>
  </si>
  <si>
    <t>6520000</t>
  </si>
  <si>
    <t>Служба безпеки України</t>
  </si>
  <si>
    <t>6521000</t>
  </si>
  <si>
    <t>Центральне управління Служби безпеки України</t>
  </si>
  <si>
    <t>6521010</t>
  </si>
  <si>
    <t>Забезпечення заходів у сфері безпеки держави та діяльності органів системи Служби безпеки України</t>
  </si>
  <si>
    <t>6521050</t>
  </si>
  <si>
    <t>Медичне обслуговування і оздоровлення особового складу та утримання закладів дошкільної освіти Служби безпеки України</t>
  </si>
  <si>
    <t>6521070</t>
  </si>
  <si>
    <t>Підготовка та післядипломна освіта кадрів Служби безпеки України у закладах вищої освіти</t>
  </si>
  <si>
    <t>6521100</t>
  </si>
  <si>
    <t>Будівництво (придбання) житла для військовослужбовців Служби безпеки України</t>
  </si>
  <si>
    <t>6521200</t>
  </si>
  <si>
    <t>Забезпечення заходів спеціальними підрозділами по боротьбі з організованою злочинністю та корупцією Служби безпеки України</t>
  </si>
  <si>
    <t>6524000</t>
  </si>
  <si>
    <t xml:space="preserve">Антитерористичний центр при Службі безпеки України </t>
  </si>
  <si>
    <t>6524010</t>
  </si>
  <si>
    <t>Координація діяльності у запобіганні терористичним актам та боротьба з тероризмом на території України</t>
  </si>
  <si>
    <t>6540000</t>
  </si>
  <si>
    <t>Національна академія наук України</t>
  </si>
  <si>
    <t>6541000</t>
  </si>
  <si>
    <t>6541020</t>
  </si>
  <si>
    <t>Наукова і організаційна діяльність президії Національної академії наук України</t>
  </si>
  <si>
    <t>6541030</t>
  </si>
  <si>
    <t xml:space="preserve">Наукова і науково-технічна діяльність наукових установ Національної академії наук України </t>
  </si>
  <si>
    <t>6541080</t>
  </si>
  <si>
    <t xml:space="preserve">Підготовка кадрів з пріоритетних напрямів науки </t>
  </si>
  <si>
    <t>6541100</t>
  </si>
  <si>
    <t>Медичне обслуговування працівників Національної академії наук України</t>
  </si>
  <si>
    <t>6541140</t>
  </si>
  <si>
    <t xml:space="preserve">Наукова і науково-технічна діяльність  Інституту проблем безпеки атомних електростанцій Національної академії наук України </t>
  </si>
  <si>
    <t>6541200</t>
  </si>
  <si>
    <t>Підвищення кваліфікації з пріоритетних напрямів науки та підготовка до державної атестації наукових кадрів Національної академії наук України</t>
  </si>
  <si>
    <t>6541230</t>
  </si>
  <si>
    <t>Підтримка розвитку пріоритетних напрямів наукових досліджень</t>
  </si>
  <si>
    <t>6550000</t>
  </si>
  <si>
    <t>Національна академія педагогічних наук України</t>
  </si>
  <si>
    <t>6551000</t>
  </si>
  <si>
    <t>6551020</t>
  </si>
  <si>
    <t>Наукова і організаційна діяльність президії Національної академії педагогічних наук України</t>
  </si>
  <si>
    <t>6551030</t>
  </si>
  <si>
    <t xml:space="preserve">Наукова і науково-технічна діяльність у сфері освіти, педагогіки і психології </t>
  </si>
  <si>
    <t>6551060</t>
  </si>
  <si>
    <t>Підготовка кадрів та підвищення кваліфікації керівних кадрів і спеціалістів у сфері освіти закладами вищої освіти</t>
  </si>
  <si>
    <t>6560000</t>
  </si>
  <si>
    <t>Національна академія медичних наук України</t>
  </si>
  <si>
    <t>6561000</t>
  </si>
  <si>
    <t>6561040</t>
  </si>
  <si>
    <t>0750</t>
  </si>
  <si>
    <t xml:space="preserve">Наукова і науково-технічна діяльність у сфері профілактики і лікування хвороб людини </t>
  </si>
  <si>
    <t>6561060</t>
  </si>
  <si>
    <t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t>
  </si>
  <si>
    <t>6561090</t>
  </si>
  <si>
    <t>Наукова і організаційна діяльність президії Національної академії медичних наук України</t>
  </si>
  <si>
    <t>6561160</t>
  </si>
  <si>
    <t>Реалізація пілотного проекту щодо зміни механізму фінансового забезпечення надання медичної допомоги у окремих науково-дослідних установах Національної академії медичних наук України</t>
  </si>
  <si>
    <t>6561830</t>
  </si>
  <si>
    <t>Реалізація державного інвестиційного проекту "Створення сучасної клінічної бази для хірургічного лікування очної патології (недобудованого лікувального корпусу за адресою м. Одеса, Французький бул., 49/51)"</t>
  </si>
  <si>
    <t>6561840</t>
  </si>
  <si>
    <t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М.М. Амосова НАМНУ"</t>
  </si>
  <si>
    <t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 М. Амосова НАМНУ"</t>
  </si>
  <si>
    <t>6570000</t>
  </si>
  <si>
    <t>Національна академія мистецтв України</t>
  </si>
  <si>
    <t>6571000</t>
  </si>
  <si>
    <t>6571020</t>
  </si>
  <si>
    <t>Наукова і організаційна діяльність президії Національної академії мистецтв України</t>
  </si>
  <si>
    <t>6571030</t>
  </si>
  <si>
    <t>Наукова і науково-технічна діяльність у сфері мистецтвознавства</t>
  </si>
  <si>
    <t>6580000</t>
  </si>
  <si>
    <t>Національна академія правових наук України</t>
  </si>
  <si>
    <t>6581000</t>
  </si>
  <si>
    <t>6581020</t>
  </si>
  <si>
    <t>Наукова і організаційна діяльність президії Національної академії правових наук України</t>
  </si>
  <si>
    <t>6581040</t>
  </si>
  <si>
    <t xml:space="preserve">Наукова і науково-технічна діяльність у сфері законодавства і права </t>
  </si>
  <si>
    <t>6590000</t>
  </si>
  <si>
    <t>Національна академія аграрних наук України</t>
  </si>
  <si>
    <t>6591000</t>
  </si>
  <si>
    <t>6591020</t>
  </si>
  <si>
    <t>Наукова і організаційна діяльність президії Національної академії аграрних наук України</t>
  </si>
  <si>
    <t>6591060</t>
  </si>
  <si>
    <t xml:space="preserve">Наукова і науково-технічна діяльність у сфері агропромислового комплексу </t>
  </si>
  <si>
    <t>6591080</t>
  </si>
  <si>
    <t>Здійснення заходів щодо підтримки науково-дослідних господарств</t>
  </si>
  <si>
    <t>6591100</t>
  </si>
  <si>
    <t>Збереження природно-заповідного фонду в біосферному заповіднику "Асканія-Нова"</t>
  </si>
  <si>
    <t>6600000</t>
  </si>
  <si>
    <t>Управління державної охорони України</t>
  </si>
  <si>
    <t>6601000</t>
  </si>
  <si>
    <t>6601020</t>
  </si>
  <si>
    <t>Державна охорона органів державної влади та посадових осіб</t>
  </si>
  <si>
    <t>6601030</t>
  </si>
  <si>
    <t>Будівництво (придбання) житла для військовослужбовців Управління державної охорони України</t>
  </si>
  <si>
    <t>6610000</t>
  </si>
  <si>
    <t>Фонд державного майна України</t>
  </si>
  <si>
    <t>6611000</t>
  </si>
  <si>
    <t>Апарат Фонду державного майна України</t>
  </si>
  <si>
    <t>6611010</t>
  </si>
  <si>
    <t>Керівництво та управління у сфері державного майна</t>
  </si>
  <si>
    <t>6611020</t>
  </si>
  <si>
    <t>Заходи, пов'язані з проведенням приватизації державного майна</t>
  </si>
  <si>
    <t>6620000</t>
  </si>
  <si>
    <t>Служба зовнішньої розвідки України</t>
  </si>
  <si>
    <t>6621000</t>
  </si>
  <si>
    <t>6621010</t>
  </si>
  <si>
    <t xml:space="preserve">Забезпечення розвідувальної діяльності у сфері безпеки держави, спеціального захисту державних представництв за кордоном та діяльності підрозділів системи Служби зовнішньої розвідки України  </t>
  </si>
  <si>
    <t>6621030</t>
  </si>
  <si>
    <t>Будівництво (придбання) житла для військовослужбовців Служби зовнішньої розвідки України</t>
  </si>
  <si>
    <t>6640000</t>
  </si>
  <si>
    <t>Адміністрація Державної служби спеціального зв'язку та захисту інформації України</t>
  </si>
  <si>
    <t>6641000</t>
  </si>
  <si>
    <t>6641010</t>
  </si>
  <si>
    <t>Забезпечення функціонування державної системи спеціального зв'язку та захисту інформації</t>
  </si>
  <si>
    <t>6641020</t>
  </si>
  <si>
    <t>Розвиток і модернізація державної системи спеціального зв'язку та захисту інформації</t>
  </si>
  <si>
    <t>6641050</t>
  </si>
  <si>
    <t>Підготовка, перепідготовка та підвищення кваліфікації кадрів у сфері зв'язку закладами вищої освіти</t>
  </si>
  <si>
    <t>6641060</t>
  </si>
  <si>
    <t>Будівництво (придбання) житла для військовослужбовців Державної служби спеціального зв'язку та захисту інформації України</t>
  </si>
  <si>
    <t>6642000</t>
  </si>
  <si>
    <t>Головне управління урядового фельд'єгерського зв'язку Державної служби спеціального зв'язку та захисту інформації України</t>
  </si>
  <si>
    <t>6642010</t>
  </si>
  <si>
    <t>Доставка дипломатичної кореспонденції за кордон і в Україну</t>
  </si>
  <si>
    <t>6642020</t>
  </si>
  <si>
    <t>Доставка спеціальної службової кореспонденції органам державної влади</t>
  </si>
  <si>
    <t>6730000</t>
  </si>
  <si>
    <t>Центральна виборча комісія</t>
  </si>
  <si>
    <t>6731000</t>
  </si>
  <si>
    <t>Апарат Центральної виборчої комісії</t>
  </si>
  <si>
    <t>6731010</t>
  </si>
  <si>
    <t>0160</t>
  </si>
  <si>
    <t>Керівництво та управління у сфері проведення виборів та референдумів</t>
  </si>
  <si>
    <t>6731020</t>
  </si>
  <si>
    <t xml:space="preserve">Проведення виборів народних депутатів України </t>
  </si>
  <si>
    <t>6731050</t>
  </si>
  <si>
    <t>Функціонування Державного реєстру виборців</t>
  </si>
  <si>
    <t>6731110</t>
  </si>
  <si>
    <t>Відшкодування витрат політичним партіям, пов’язаних із фінансуванням їх передвиборної агітації на виборах народних депутатів України</t>
  </si>
  <si>
    <t>6740000</t>
  </si>
  <si>
    <t>Центральна виборча комісія (загальнодержавні видатки та кредитування)</t>
  </si>
  <si>
    <t>6741000</t>
  </si>
  <si>
    <t xml:space="preserve">Центральна виборча комісія (загальнодержавні видатки та кредитування) </t>
  </si>
  <si>
    <t>6741020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</si>
  <si>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</si>
  <si>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7720000</t>
  </si>
  <si>
    <t>Вінницька обласна державна адміністрація</t>
  </si>
  <si>
    <t>7721000</t>
  </si>
  <si>
    <t>Апарат Вінницької обласної державної адміністрації</t>
  </si>
  <si>
    <t>7721010</t>
  </si>
  <si>
    <t>Здійснення виконавчої влади у Вінницькій області</t>
  </si>
  <si>
    <t>7730000</t>
  </si>
  <si>
    <t>Волинська обласна державна адміністрація</t>
  </si>
  <si>
    <t>7731000</t>
  </si>
  <si>
    <t>Апарат Волинської обласної державної адміністрації</t>
  </si>
  <si>
    <t>7731010</t>
  </si>
  <si>
    <t>Здійснення виконавчої влади у Волинській області</t>
  </si>
  <si>
    <t>7740000</t>
  </si>
  <si>
    <t>Дніпропетровська обласна державна адміністрація</t>
  </si>
  <si>
    <t>7741000</t>
  </si>
  <si>
    <t>Апарат Дніпропетровської обласної державної адміністрації</t>
  </si>
  <si>
    <t>7741010</t>
  </si>
  <si>
    <t>Здійснення виконавчої влади у Дніпропетровській області</t>
  </si>
  <si>
    <t>7750000</t>
  </si>
  <si>
    <t>Донецька обласна державна адміністрація</t>
  </si>
  <si>
    <t>7751000</t>
  </si>
  <si>
    <t>Апарат Донецької обласної державної адміністрації</t>
  </si>
  <si>
    <t>7751010</t>
  </si>
  <si>
    <t>Здійснення виконавчої влади у Донецькій області</t>
  </si>
  <si>
    <t>7760000</t>
  </si>
  <si>
    <t>Житомирська обласна державна адміністрація</t>
  </si>
  <si>
    <t>7761000</t>
  </si>
  <si>
    <t>Апарат Житомирської обласної державної адміністрації</t>
  </si>
  <si>
    <t>7761010</t>
  </si>
  <si>
    <t>Здійснення виконавчої влади у Житомирській області</t>
  </si>
  <si>
    <t>7770000</t>
  </si>
  <si>
    <t>Закарпатська обласна державна адміністрація</t>
  </si>
  <si>
    <t>7771000</t>
  </si>
  <si>
    <t>Апарат Закарпатської обласної державної адміністрації</t>
  </si>
  <si>
    <t>7771010</t>
  </si>
  <si>
    <t>Здійснення виконавчої влади у Закарпатській області</t>
  </si>
  <si>
    <t>7780000</t>
  </si>
  <si>
    <t>Запорізька обласна державна адміністрація</t>
  </si>
  <si>
    <t>7781000</t>
  </si>
  <si>
    <t>Апарат Запорізької обласної державної адміністрації</t>
  </si>
  <si>
    <t>7781010</t>
  </si>
  <si>
    <t>Здійснення виконавчої влади у Запорізькій області</t>
  </si>
  <si>
    <t>7790000</t>
  </si>
  <si>
    <t>Івано-Франківська обласна державна адміністрація</t>
  </si>
  <si>
    <t>7791000</t>
  </si>
  <si>
    <t>Апарат Івано-Франківської обласної державної адміністрації</t>
  </si>
  <si>
    <t>7791010</t>
  </si>
  <si>
    <t>Здійснення виконавчої влади в Івано-Франківській області</t>
  </si>
  <si>
    <t>7800000</t>
  </si>
  <si>
    <t>Київська обласна державна адміністрація</t>
  </si>
  <si>
    <t>7801000</t>
  </si>
  <si>
    <t>Апарат Київської обласної державної адміністрації</t>
  </si>
  <si>
    <t>7801010</t>
  </si>
  <si>
    <t>Здійснення виконавчої влади у Київській області</t>
  </si>
  <si>
    <t>7810000</t>
  </si>
  <si>
    <t>Кіровоградська обласна державна адміністрація</t>
  </si>
  <si>
    <t>7811000</t>
  </si>
  <si>
    <t>Апарат Кіровоградської обласної державної адміністрації</t>
  </si>
  <si>
    <t>7811010</t>
  </si>
  <si>
    <t>Здійснення виконавчої влади у Кіровоградській області</t>
  </si>
  <si>
    <t>7820000</t>
  </si>
  <si>
    <t>Луганська обласна державна адміністрація</t>
  </si>
  <si>
    <t>7821000</t>
  </si>
  <si>
    <t>Апарат Луганської обласної державної адміністрації</t>
  </si>
  <si>
    <t>7821010</t>
  </si>
  <si>
    <t>Здійснення виконавчої влади у Луганській області</t>
  </si>
  <si>
    <t>7830000</t>
  </si>
  <si>
    <t>Львівська обласна державна адміністрація</t>
  </si>
  <si>
    <t>7831000</t>
  </si>
  <si>
    <t>Апарат Львівської обласної державної адміністрації</t>
  </si>
  <si>
    <t>7831010</t>
  </si>
  <si>
    <t>Здійснення виконавчої влади у Львівській області</t>
  </si>
  <si>
    <t>7840000</t>
  </si>
  <si>
    <t>Миколаївська обласна державна адміністрація</t>
  </si>
  <si>
    <t>7841000</t>
  </si>
  <si>
    <t>Апарат Миколаївської обласної державної адміністрації</t>
  </si>
  <si>
    <t>7841010</t>
  </si>
  <si>
    <t>Здійснення виконавчої влади у Миколаївській області</t>
  </si>
  <si>
    <t>7850000</t>
  </si>
  <si>
    <t>Одеська обласна державна адміністрація</t>
  </si>
  <si>
    <t>7851000</t>
  </si>
  <si>
    <t>Апарат Одеської обласної державної адміністрації</t>
  </si>
  <si>
    <t>7851010</t>
  </si>
  <si>
    <t>Здійснення виконавчої влади в Одеській області</t>
  </si>
  <si>
    <t>7860000</t>
  </si>
  <si>
    <t>Полтавська обласна державна адміністрація</t>
  </si>
  <si>
    <t>7861000</t>
  </si>
  <si>
    <t>Апарат Полтавської обласної державної адміністрації</t>
  </si>
  <si>
    <t>7861010</t>
  </si>
  <si>
    <t>Здійснення виконавчої влади у Полтавській області</t>
  </si>
  <si>
    <t>7870000</t>
  </si>
  <si>
    <t>Рівненська обласна державна адміністрація</t>
  </si>
  <si>
    <t>7871000</t>
  </si>
  <si>
    <t>Апарат Рівненської обласної державної адміністрації</t>
  </si>
  <si>
    <t>7871010</t>
  </si>
  <si>
    <t>Здійснення виконавчої влади у Рівненській області</t>
  </si>
  <si>
    <t>7880000</t>
  </si>
  <si>
    <t>Сумська обласна державна адміністрація</t>
  </si>
  <si>
    <t>7881000</t>
  </si>
  <si>
    <t>Апарат Сумської обласної державної адміністрації</t>
  </si>
  <si>
    <t>7881010</t>
  </si>
  <si>
    <t>Здійснення виконавчої влади у Сумській області</t>
  </si>
  <si>
    <t>7890000</t>
  </si>
  <si>
    <t>Тернопільська обласна державна адміністрація</t>
  </si>
  <si>
    <t>7891000</t>
  </si>
  <si>
    <t>Апарат Тернопільської обласної державної адміністрації</t>
  </si>
  <si>
    <t>7891010</t>
  </si>
  <si>
    <t>Здійснення виконавчої влади у Тернопільській області</t>
  </si>
  <si>
    <t>7900000</t>
  </si>
  <si>
    <t>Харківська обласна державна адміністрація</t>
  </si>
  <si>
    <t>7901000</t>
  </si>
  <si>
    <t>Апарат Харківської обласної державної адміністрації</t>
  </si>
  <si>
    <t>7901010</t>
  </si>
  <si>
    <t>Здійснення виконавчої влади у Харківській області</t>
  </si>
  <si>
    <t>7910000</t>
  </si>
  <si>
    <t>Херсонська обласна державна адміністрація</t>
  </si>
  <si>
    <t>7911000</t>
  </si>
  <si>
    <t>Апарат Херсонської обласної державної адміністрації</t>
  </si>
  <si>
    <t>7911010</t>
  </si>
  <si>
    <t>Здійснення виконавчої влади у Херсонській області</t>
  </si>
  <si>
    <t>7920000</t>
  </si>
  <si>
    <t>Хмельницька обласна державна адміністрація</t>
  </si>
  <si>
    <t>7921000</t>
  </si>
  <si>
    <t>Апарат Хмельницької обласної державної адміністрації</t>
  </si>
  <si>
    <t>7921010</t>
  </si>
  <si>
    <t>Здійснення виконавчої влади у Хмельницькій області</t>
  </si>
  <si>
    <t>7930000</t>
  </si>
  <si>
    <t>Черкаська обласна державна адміністрація</t>
  </si>
  <si>
    <t>7931000</t>
  </si>
  <si>
    <t>Апарат Черкаської обласної державної адміністрації</t>
  </si>
  <si>
    <t>7931010</t>
  </si>
  <si>
    <t>Здійснення виконавчої влади у Черкаській області</t>
  </si>
  <si>
    <t>7940000</t>
  </si>
  <si>
    <t>Чернівецька обласна державна адміністрація</t>
  </si>
  <si>
    <t>7941000</t>
  </si>
  <si>
    <t>Апарат Чернівецької обласної державної адміністрації</t>
  </si>
  <si>
    <t>7941010</t>
  </si>
  <si>
    <t>Здійснення виконавчої влади у Чернівецькій області</t>
  </si>
  <si>
    <t>7950000</t>
  </si>
  <si>
    <t>Чернігівська обласна державна адміністрація</t>
  </si>
  <si>
    <t>7951000</t>
  </si>
  <si>
    <t>Апарат Чернігівської обласної державної адміністрації</t>
  </si>
  <si>
    <t>7951010</t>
  </si>
  <si>
    <t>Здійснення виконавчої влади у Чернігівській області</t>
  </si>
  <si>
    <t>8680000</t>
  </si>
  <si>
    <t>Державна регуляторна служба України</t>
  </si>
  <si>
    <t>8681000</t>
  </si>
  <si>
    <t xml:space="preserve">Апарат Державної регуляторної служби України </t>
  </si>
  <si>
    <t>8681010</t>
  </si>
  <si>
    <t>Керівництво та управління у сфері регуляторної політики та ліцензування</t>
  </si>
  <si>
    <t>…</t>
  </si>
  <si>
    <t>Додаток № 1</t>
  </si>
  <si>
    <t>Додаток № 2 до Закону Ураїни
«Про внесення змін до Закону України «Про Державний бюджет України на 2020 рік (щодо внесення змін до додатка №3 до Закону України «Про Державний бюджет України на 2020 рік»)</t>
  </si>
  <si>
    <t xml:space="preserve">Зміни до Додатка № 3
Закону України «Про Державний бюджет України на 2020 рік» </t>
  </si>
  <si>
    <t>РОЗПОДІЛ
 видатків Державного бюджету України на 2020 рік</t>
  </si>
  <si>
    <t xml:space="preserve">Код функціональної класифікації видатків та кредитування бюджету
</t>
  </si>
  <si>
    <t>Найменування згідно з відомчою і програмною класифікаціями видатків та кредитування державного бюджету _x000D_</t>
  </si>
  <si>
    <t>_x000D_видатки споживання_x000D_</t>
  </si>
  <si>
    <t>видатки 
розвитку_x000D_</t>
  </si>
  <si>
    <t>_x000D_видатки 
споживання_x000D_</t>
  </si>
  <si>
    <t>_x000D_видатки 
розвитку_x000D_</t>
  </si>
  <si>
    <t>оплата_x000D_
праці_x000D_</t>
  </si>
  <si>
    <t>комунальні_x000D_
послуги та_x000D_
енергоносії_x000D_</t>
  </si>
  <si>
    <t>Субсидія ПАТ "НЕК "Укренего" для забезпечення загальносуспільних інтересів в процесі функціонування ринку електричної енергії зі збільшення частки виробництва електричної енергії з альтернативних джерел</t>
  </si>
  <si>
    <t>Народний депутат України</t>
  </si>
  <si>
    <t>Ю.М. Кузбит</t>
  </si>
  <si>
    <t>М.В. Заремський </t>
  </si>
  <si>
    <t>Б.Г. Торохтій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</si>
</sst>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* #,##0.0;* \-#,##0.0;* &quot;&quot;"/>
    <numFmt numFmtId="166" formatCode="_-* #,##0.00_₴_-;\-* #,##0.00_₴_-;_-* &quot;-&quot;??_₴_-;_-@_-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charset val="204"/>
    </font>
    <font>
      <sz val="7.5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6" fillId="0" borderId="0">
      <alignment vertical="top"/>
    </xf>
    <xf numFmtId="0" fontId="1" fillId="0" borderId="0"/>
    <xf numFmtId="0" fontId="25" fillId="0" borderId="0"/>
    <xf numFmtId="0" fontId="25" fillId="0" borderId="0"/>
    <xf numFmtId="0" fontId="24" fillId="0" borderId="0"/>
    <xf numFmtId="0" fontId="1" fillId="0" borderId="0"/>
    <xf numFmtId="0" fontId="28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166" fontId="32" fillId="0" borderId="0" applyFont="0" applyFill="0" applyBorder="0" applyAlignment="0" applyProtection="0"/>
  </cellStyleXfs>
  <cellXfs count="246">
    <xf numFmtId="0" fontId="0" fillId="0" borderId="0" xfId="0"/>
    <xf numFmtId="0" fontId="1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/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9" fillId="0" borderId="0" xfId="0" applyFont="1" applyFill="1" applyBorder="1"/>
    <xf numFmtId="164" fontId="6" fillId="0" borderId="3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164" fontId="9" fillId="0" borderId="0" xfId="0" applyNumberFormat="1" applyFont="1" applyFill="1"/>
    <xf numFmtId="0" fontId="17" fillId="0" borderId="0" xfId="1" applyFont="1">
      <alignment vertical="top"/>
    </xf>
    <xf numFmtId="0" fontId="18" fillId="0" borderId="0" xfId="1" applyFont="1">
      <alignment vertical="top"/>
    </xf>
    <xf numFmtId="0" fontId="17" fillId="0" borderId="0" xfId="1" applyFont="1" applyAlignment="1">
      <alignment vertical="top" wrapText="1"/>
    </xf>
    <xf numFmtId="0" fontId="10" fillId="0" borderId="0" xfId="1" applyFont="1">
      <alignment vertical="top"/>
    </xf>
    <xf numFmtId="164" fontId="14" fillId="0" borderId="0" xfId="0" applyNumberFormat="1" applyFont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26" fillId="0" borderId="0" xfId="0" applyFont="1"/>
    <xf numFmtId="0" fontId="26" fillId="3" borderId="0" xfId="0" applyFont="1" applyFill="1"/>
    <xf numFmtId="0" fontId="6" fillId="0" borderId="6" xfId="0" applyNumberFormat="1" applyFont="1" applyFill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right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8" fillId="0" borderId="5" xfId="2" applyNumberFormat="1" applyFont="1" applyFill="1" applyBorder="1" applyAlignment="1" applyProtection="1">
      <alignment vertical="center" wrapText="1"/>
    </xf>
    <xf numFmtId="0" fontId="1" fillId="0" borderId="5" xfId="2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vertical="center" wrapText="1"/>
    </xf>
    <xf numFmtId="0" fontId="8" fillId="0" borderId="5" xfId="0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center" vertical="top" wrapText="1"/>
    </xf>
    <xf numFmtId="0" fontId="8" fillId="0" borderId="7" xfId="2" applyNumberFormat="1" applyFont="1" applyFill="1" applyBorder="1" applyAlignment="1" applyProtection="1">
      <alignment horizontal="center" vertical="center"/>
    </xf>
    <xf numFmtId="0" fontId="1" fillId="0" borderId="7" xfId="2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/>
    </xf>
    <xf numFmtId="164" fontId="7" fillId="0" borderId="5" xfId="0" applyNumberFormat="1" applyFont="1" applyFill="1" applyBorder="1" applyAlignment="1" applyProtection="1">
      <alignment horizontal="right" vertical="center"/>
    </xf>
    <xf numFmtId="164" fontId="1" fillId="0" borderId="3" xfId="0" applyNumberFormat="1" applyFont="1" applyFill="1" applyBorder="1" applyAlignment="1" applyProtection="1">
      <alignment horizontal="right" vertical="center"/>
    </xf>
    <xf numFmtId="164" fontId="8" fillId="0" borderId="5" xfId="0" applyNumberFormat="1" applyFont="1" applyFill="1" applyBorder="1" applyAlignment="1" applyProtection="1">
      <alignment horizontal="right" vertical="center"/>
    </xf>
    <xf numFmtId="164" fontId="8" fillId="0" borderId="3" xfId="0" applyNumberFormat="1" applyFont="1" applyFill="1" applyBorder="1" applyAlignment="1" applyProtection="1">
      <alignment horizontal="right" vertical="center"/>
    </xf>
    <xf numFmtId="164" fontId="23" fillId="0" borderId="5" xfId="0" applyNumberFormat="1" applyFont="1" applyBorder="1" applyAlignment="1">
      <alignment horizontal="right" vertical="center" wrapText="1"/>
    </xf>
    <xf numFmtId="164" fontId="8" fillId="0" borderId="4" xfId="0" applyNumberFormat="1" applyFont="1" applyFill="1" applyBorder="1" applyAlignment="1" applyProtection="1">
      <alignment horizontal="right" vertical="center"/>
    </xf>
    <xf numFmtId="164" fontId="7" fillId="0" borderId="4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vertical="center" wrapText="1"/>
    </xf>
    <xf numFmtId="0" fontId="13" fillId="0" borderId="0" xfId="0" applyFont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164" fontId="6" fillId="3" borderId="3" xfId="0" applyNumberFormat="1" applyFont="1" applyFill="1" applyBorder="1" applyAlignment="1" applyProtection="1">
      <alignment horizontal="right" vertical="center" wrapText="1"/>
    </xf>
    <xf numFmtId="164" fontId="6" fillId="3" borderId="3" xfId="0" applyNumberFormat="1" applyFont="1" applyFill="1" applyBorder="1" applyAlignment="1" applyProtection="1">
      <alignment horizontal="right" vertical="center"/>
    </xf>
    <xf numFmtId="164" fontId="7" fillId="3" borderId="3" xfId="0" applyNumberFormat="1" applyFont="1" applyFill="1" applyBorder="1" applyAlignment="1" applyProtection="1">
      <alignment horizontal="right" vertical="center"/>
    </xf>
    <xf numFmtId="164" fontId="7" fillId="3" borderId="5" xfId="0" applyNumberFormat="1" applyFont="1" applyFill="1" applyBorder="1" applyAlignment="1" applyProtection="1">
      <alignment horizontal="right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64" fontId="22" fillId="0" borderId="3" xfId="0" applyNumberFormat="1" applyFont="1" applyBorder="1" applyAlignment="1">
      <alignment horizontal="right" vertical="center"/>
    </xf>
    <xf numFmtId="164" fontId="22" fillId="0" borderId="5" xfId="0" applyNumberFormat="1" applyFont="1" applyBorder="1" applyAlignment="1">
      <alignment horizontal="right" vertical="center"/>
    </xf>
    <xf numFmtId="164" fontId="22" fillId="0" borderId="4" xfId="0" applyNumberFormat="1" applyFont="1" applyBorder="1" applyAlignment="1">
      <alignment horizontal="right" vertical="center"/>
    </xf>
    <xf numFmtId="164" fontId="23" fillId="0" borderId="5" xfId="0" applyNumberFormat="1" applyFont="1" applyBorder="1" applyAlignment="1">
      <alignment horizontal="right" vertical="center"/>
    </xf>
    <xf numFmtId="164" fontId="1" fillId="0" borderId="3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164" fontId="1" fillId="3" borderId="3" xfId="0" applyNumberFormat="1" applyFont="1" applyFill="1" applyBorder="1" applyAlignment="1" applyProtection="1">
      <alignment horizontal="right" vertical="center"/>
    </xf>
    <xf numFmtId="164" fontId="1" fillId="3" borderId="5" xfId="0" applyNumberFormat="1" applyFont="1" applyFill="1" applyBorder="1" applyAlignment="1" applyProtection="1">
      <alignment horizontal="right" vertical="center"/>
    </xf>
    <xf numFmtId="164" fontId="8" fillId="3" borderId="5" xfId="0" applyNumberFormat="1" applyFont="1" applyFill="1" applyBorder="1" applyAlignment="1" applyProtection="1">
      <alignment horizontal="right" vertical="center"/>
    </xf>
    <xf numFmtId="164" fontId="23" fillId="3" borderId="5" xfId="0" applyNumberFormat="1" applyFont="1" applyFill="1" applyBorder="1" applyAlignment="1" applyProtection="1">
      <alignment horizontal="right" vertical="center"/>
    </xf>
    <xf numFmtId="164" fontId="22" fillId="3" borderId="3" xfId="0" applyNumberFormat="1" applyFont="1" applyFill="1" applyBorder="1" applyAlignment="1">
      <alignment horizontal="right" vertical="center" wrapText="1"/>
    </xf>
    <xf numFmtId="164" fontId="21" fillId="3" borderId="3" xfId="0" applyNumberFormat="1" applyFont="1" applyFill="1" applyBorder="1" applyAlignment="1">
      <alignment horizontal="right" vertical="center" wrapText="1"/>
    </xf>
    <xf numFmtId="164" fontId="21" fillId="3" borderId="5" xfId="0" applyNumberFormat="1" applyFont="1" applyFill="1" applyBorder="1" applyAlignment="1">
      <alignment horizontal="right" vertical="center" wrapText="1"/>
    </xf>
    <xf numFmtId="164" fontId="23" fillId="3" borderId="3" xfId="0" applyNumberFormat="1" applyFont="1" applyFill="1" applyBorder="1" applyAlignment="1">
      <alignment horizontal="right" vertical="center" wrapText="1"/>
    </xf>
    <xf numFmtId="164" fontId="23" fillId="3" borderId="5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 applyProtection="1">
      <alignment horizontal="right" vertical="center"/>
    </xf>
    <xf numFmtId="164" fontId="20" fillId="0" borderId="3" xfId="0" applyNumberFormat="1" applyFont="1" applyFill="1" applyBorder="1" applyAlignment="1" applyProtection="1">
      <alignment horizontal="right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6"/>
    <xf numFmtId="0" fontId="4" fillId="0" borderId="0" xfId="6" applyFont="1" applyAlignment="1">
      <alignment horizontal="center" vertical="center" wrapText="1"/>
    </xf>
    <xf numFmtId="0" fontId="2" fillId="0" borderId="5" xfId="6" applyFont="1" applyBorder="1" applyAlignment="1">
      <alignment horizontal="center"/>
    </xf>
    <xf numFmtId="0" fontId="1" fillId="0" borderId="5" xfId="6" applyBorder="1" applyAlignment="1">
      <alignment horizontal="center"/>
    </xf>
    <xf numFmtId="0" fontId="1" fillId="0" borderId="0" xfId="6" applyAlignment="1">
      <alignment horizontal="center"/>
    </xf>
    <xf numFmtId="0" fontId="2" fillId="0" borderId="5" xfId="6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4" fillId="0" borderId="5" xfId="6" applyFont="1" applyBorder="1" applyAlignment="1">
      <alignment horizontal="right"/>
    </xf>
    <xf numFmtId="0" fontId="1" fillId="4" borderId="12" xfId="6" applyFill="1" applyBorder="1" applyAlignment="1">
      <alignment horizontal="center" vertical="center" wrapText="1"/>
    </xf>
    <xf numFmtId="0" fontId="1" fillId="4" borderId="5" xfId="6" applyFill="1" applyBorder="1" applyAlignment="1">
      <alignment horizontal="center" vertical="center" wrapText="1"/>
    </xf>
    <xf numFmtId="0" fontId="1" fillId="4" borderId="7" xfId="6" applyFill="1" applyBorder="1" applyAlignment="1">
      <alignment horizontal="center" vertical="center" wrapText="1"/>
    </xf>
    <xf numFmtId="164" fontId="6" fillId="4" borderId="5" xfId="6" applyNumberFormat="1" applyFont="1" applyFill="1" applyBorder="1" applyAlignment="1">
      <alignment vertical="center"/>
    </xf>
    <xf numFmtId="164" fontId="3" fillId="4" borderId="5" xfId="6" applyNumberFormat="1" applyFont="1" applyFill="1" applyBorder="1" applyAlignment="1">
      <alignment vertical="center"/>
    </xf>
    <xf numFmtId="164" fontId="6" fillId="4" borderId="3" xfId="6" applyNumberFormat="1" applyFont="1" applyFill="1" applyBorder="1" applyAlignment="1">
      <alignment vertical="center"/>
    </xf>
    <xf numFmtId="0" fontId="6" fillId="0" borderId="0" xfId="6" applyFont="1" applyAlignment="1">
      <alignment horizontal="center" vertical="top"/>
    </xf>
    <xf numFmtId="0" fontId="7" fillId="0" borderId="0" xfId="6" applyFont="1" applyAlignment="1">
      <alignment horizontal="center" vertical="top"/>
    </xf>
    <xf numFmtId="0" fontId="6" fillId="0" borderId="0" xfId="6" applyFont="1" applyAlignment="1">
      <alignment vertical="top" wrapText="1"/>
    </xf>
    <xf numFmtId="164" fontId="10" fillId="0" borderId="3" xfId="6" applyNumberFormat="1" applyFont="1" applyBorder="1" applyAlignment="1">
      <alignment vertical="top"/>
    </xf>
    <xf numFmtId="164" fontId="6" fillId="0" borderId="0" xfId="6" applyNumberFormat="1" applyFont="1" applyAlignment="1">
      <alignment vertical="top"/>
    </xf>
    <xf numFmtId="0" fontId="7" fillId="0" borderId="8" xfId="6" applyFont="1" applyBorder="1" applyAlignment="1">
      <alignment horizontal="center" vertical="top"/>
    </xf>
    <xf numFmtId="0" fontId="7" fillId="0" borderId="8" xfId="6" applyFont="1" applyBorder="1" applyAlignment="1">
      <alignment vertical="top" wrapText="1"/>
    </xf>
    <xf numFmtId="164" fontId="11" fillId="0" borderId="9" xfId="6" applyNumberFormat="1" applyFont="1" applyBorder="1" applyAlignment="1">
      <alignment vertical="top"/>
    </xf>
    <xf numFmtId="164" fontId="7" fillId="0" borderId="8" xfId="6" applyNumberFormat="1" applyFont="1" applyBorder="1" applyAlignment="1">
      <alignment vertical="top"/>
    </xf>
    <xf numFmtId="0" fontId="1" fillId="0" borderId="8" xfId="6" applyBorder="1" applyAlignment="1">
      <alignment horizontal="center" vertical="top"/>
    </xf>
    <xf numFmtId="0" fontId="1" fillId="0" borderId="8" xfId="6" applyBorder="1" applyAlignment="1">
      <alignment vertical="top" wrapText="1"/>
    </xf>
    <xf numFmtId="165" fontId="1" fillId="0" borderId="3" xfId="7" applyNumberFormat="1" applyFont="1" applyBorder="1" applyAlignment="1">
      <alignment vertical="top"/>
    </xf>
    <xf numFmtId="164" fontId="27" fillId="0" borderId="8" xfId="6" applyNumberFormat="1" applyFont="1" applyBorder="1" applyAlignment="1">
      <alignment vertical="top"/>
    </xf>
    <xf numFmtId="0" fontId="1" fillId="0" borderId="0" xfId="6" applyAlignment="1">
      <alignment vertical="top" wrapText="1"/>
    </xf>
    <xf numFmtId="165" fontId="27" fillId="0" borderId="3" xfId="6" applyNumberFormat="1" applyFont="1" applyBorder="1" applyAlignment="1">
      <alignment vertical="top"/>
    </xf>
    <xf numFmtId="165" fontId="27" fillId="0" borderId="9" xfId="6" applyNumberFormat="1" applyFont="1" applyBorder="1" applyAlignment="1">
      <alignment vertical="top"/>
    </xf>
    <xf numFmtId="164" fontId="17" fillId="0" borderId="3" xfId="6" applyNumberFormat="1" applyFont="1" applyBorder="1" applyAlignment="1">
      <alignment vertical="top"/>
    </xf>
    <xf numFmtId="164" fontId="27" fillId="0" borderId="3" xfId="6" applyNumberFormat="1" applyFont="1" applyBorder="1" applyAlignment="1">
      <alignment vertical="top"/>
    </xf>
    <xf numFmtId="0" fontId="6" fillId="0" borderId="8" xfId="6" applyFont="1" applyBorder="1" applyAlignment="1">
      <alignment horizontal="center" vertical="top"/>
    </xf>
    <xf numFmtId="0" fontId="6" fillId="0" borderId="8" xfId="6" applyFont="1" applyBorder="1" applyAlignment="1">
      <alignment vertical="top" wrapText="1"/>
    </xf>
    <xf numFmtId="164" fontId="6" fillId="0" borderId="8" xfId="6" applyNumberFormat="1" applyFont="1" applyBorder="1" applyAlignment="1">
      <alignment vertical="top"/>
    </xf>
    <xf numFmtId="164" fontId="17" fillId="0" borderId="9" xfId="6" applyNumberFormat="1" applyFont="1" applyBorder="1" applyAlignment="1">
      <alignment vertical="top"/>
    </xf>
    <xf numFmtId="165" fontId="7" fillId="0" borderId="0" xfId="7" applyNumberFormat="1" applyFont="1" applyAlignment="1">
      <alignment vertical="top"/>
    </xf>
    <xf numFmtId="165" fontId="1" fillId="0" borderId="9" xfId="7" applyNumberFormat="1" applyFont="1" applyBorder="1" applyAlignment="1">
      <alignment vertical="top"/>
    </xf>
    <xf numFmtId="164" fontId="11" fillId="0" borderId="10" xfId="6" applyNumberFormat="1" applyFont="1" applyBorder="1" applyAlignment="1">
      <alignment vertical="top"/>
    </xf>
    <xf numFmtId="165" fontId="6" fillId="0" borderId="3" xfId="7" applyNumberFormat="1" applyFont="1" applyBorder="1" applyAlignment="1">
      <alignment vertical="top"/>
    </xf>
    <xf numFmtId="165" fontId="6" fillId="0" borderId="0" xfId="7" applyNumberFormat="1" applyFont="1" applyAlignment="1">
      <alignment vertical="top"/>
    </xf>
    <xf numFmtId="165" fontId="6" fillId="0" borderId="5" xfId="7" applyNumberFormat="1" applyFont="1" applyBorder="1" applyAlignment="1">
      <alignment vertical="top"/>
    </xf>
    <xf numFmtId="165" fontId="1" fillId="0" borderId="0" xfId="7" applyNumberFormat="1" applyFont="1" applyAlignment="1">
      <alignment vertical="top"/>
    </xf>
    <xf numFmtId="164" fontId="17" fillId="0" borderId="10" xfId="6" applyNumberFormat="1" applyFont="1" applyBorder="1" applyAlignment="1">
      <alignment vertical="top"/>
    </xf>
    <xf numFmtId="165" fontId="1" fillId="0" borderId="5" xfId="7" applyNumberFormat="1" applyFont="1" applyBorder="1" applyAlignment="1">
      <alignment vertical="top"/>
    </xf>
    <xf numFmtId="165" fontId="7" fillId="0" borderId="9" xfId="7" applyNumberFormat="1" applyFont="1" applyBorder="1" applyAlignment="1">
      <alignment vertical="top"/>
    </xf>
    <xf numFmtId="164" fontId="11" fillId="0" borderId="3" xfId="6" applyNumberFormat="1" applyFont="1" applyBorder="1" applyAlignment="1">
      <alignment vertical="top"/>
    </xf>
    <xf numFmtId="164" fontId="17" fillId="0" borderId="13" xfId="6" applyNumberFormat="1" applyFont="1" applyBorder="1" applyAlignment="1">
      <alignment vertical="top"/>
    </xf>
    <xf numFmtId="0" fontId="1" fillId="0" borderId="3" xfId="6" applyBorder="1" applyAlignment="1">
      <alignment horizontal="center" vertical="top"/>
    </xf>
    <xf numFmtId="0" fontId="1" fillId="0" borderId="3" xfId="6" applyBorder="1" applyAlignment="1">
      <alignment vertical="top" wrapText="1"/>
    </xf>
    <xf numFmtId="0" fontId="1" fillId="0" borderId="9" xfId="7" applyFont="1" applyBorder="1" applyAlignment="1">
      <alignment horizontal="center" vertical="top"/>
    </xf>
    <xf numFmtId="0" fontId="1" fillId="0" borderId="9" xfId="7" applyFont="1" applyBorder="1" applyAlignment="1">
      <alignment vertical="top" wrapText="1"/>
    </xf>
    <xf numFmtId="165" fontId="6" fillId="0" borderId="3" xfId="6" applyNumberFormat="1" applyFont="1" applyBorder="1" applyAlignment="1">
      <alignment vertical="top"/>
    </xf>
    <xf numFmtId="165" fontId="1" fillId="0" borderId="3" xfId="6" applyNumberFormat="1" applyBorder="1" applyAlignment="1">
      <alignment vertical="top"/>
    </xf>
    <xf numFmtId="165" fontId="1" fillId="0" borderId="5" xfId="6" applyNumberFormat="1" applyBorder="1" applyAlignment="1">
      <alignment vertical="top"/>
    </xf>
    <xf numFmtId="0" fontId="1" fillId="0" borderId="0" xfId="6" applyAlignment="1">
      <alignment wrapText="1"/>
    </xf>
    <xf numFmtId="0" fontId="31" fillId="0" borderId="8" xfId="6" applyFont="1" applyBorder="1" applyAlignment="1">
      <alignment vertical="top" wrapText="1"/>
    </xf>
    <xf numFmtId="165" fontId="8" fillId="0" borderId="3" xfId="6" applyNumberFormat="1" applyFont="1" applyBorder="1" applyAlignment="1">
      <alignment vertical="top"/>
    </xf>
    <xf numFmtId="164" fontId="31" fillId="0" borderId="8" xfId="6" applyNumberFormat="1" applyFont="1" applyBorder="1" applyAlignment="1">
      <alignment vertical="top"/>
    </xf>
    <xf numFmtId="165" fontId="7" fillId="0" borderId="3" xfId="6" applyNumberFormat="1" applyFont="1" applyBorder="1" applyAlignment="1">
      <alignment vertical="top"/>
    </xf>
    <xf numFmtId="165" fontId="1" fillId="0" borderId="9" xfId="6" applyNumberFormat="1" applyBorder="1" applyAlignment="1">
      <alignment vertical="top"/>
    </xf>
    <xf numFmtId="165" fontId="7" fillId="0" borderId="13" xfId="6" applyNumberFormat="1" applyFont="1" applyBorder="1" applyAlignment="1">
      <alignment vertical="top"/>
    </xf>
    <xf numFmtId="165" fontId="6" fillId="0" borderId="13" xfId="6" applyNumberFormat="1" applyFont="1" applyBorder="1" applyAlignment="1">
      <alignment vertical="top"/>
    </xf>
    <xf numFmtId="165" fontId="7" fillId="0" borderId="5" xfId="6" applyNumberFormat="1" applyFont="1" applyBorder="1" applyAlignment="1">
      <alignment vertical="top"/>
    </xf>
    <xf numFmtId="165" fontId="1" fillId="0" borderId="8" xfId="7" applyNumberFormat="1" applyFont="1" applyBorder="1" applyAlignment="1">
      <alignment vertical="top"/>
    </xf>
    <xf numFmtId="165" fontId="7" fillId="0" borderId="8" xfId="7" applyNumberFormat="1" applyFont="1" applyBorder="1" applyAlignment="1">
      <alignment vertical="top"/>
    </xf>
    <xf numFmtId="0" fontId="6" fillId="0" borderId="3" xfId="6" applyFont="1" applyBorder="1" applyAlignment="1">
      <alignment horizontal="center" vertical="top"/>
    </xf>
    <xf numFmtId="0" fontId="6" fillId="0" borderId="3" xfId="6" applyFont="1" applyBorder="1" applyAlignment="1">
      <alignment vertical="top" wrapText="1"/>
    </xf>
    <xf numFmtId="0" fontId="7" fillId="0" borderId="3" xfId="6" applyFont="1" applyBorder="1" applyAlignment="1">
      <alignment horizontal="center" vertical="top"/>
    </xf>
    <xf numFmtId="0" fontId="7" fillId="0" borderId="3" xfId="6" applyFont="1" applyBorder="1" applyAlignment="1">
      <alignment vertical="top" wrapText="1"/>
    </xf>
    <xf numFmtId="0" fontId="1" fillId="0" borderId="5" xfId="6" applyBorder="1" applyAlignment="1">
      <alignment horizontal="center" vertical="top"/>
    </xf>
    <xf numFmtId="0" fontId="1" fillId="0" borderId="5" xfId="6" applyBorder="1" applyAlignment="1">
      <alignment vertical="top" wrapText="1"/>
    </xf>
    <xf numFmtId="164" fontId="1" fillId="0" borderId="8" xfId="6" applyNumberFormat="1" applyBorder="1" applyAlignment="1">
      <alignment vertical="top"/>
    </xf>
    <xf numFmtId="0" fontId="1" fillId="0" borderId="9" xfId="6" applyBorder="1" applyAlignment="1">
      <alignment horizontal="center" vertical="top"/>
    </xf>
    <xf numFmtId="0" fontId="1" fillId="0" borderId="9" xfId="6" applyBorder="1" applyAlignment="1">
      <alignment vertical="top" wrapText="1"/>
    </xf>
    <xf numFmtId="165" fontId="7" fillId="0" borderId="3" xfId="7" applyNumberFormat="1" applyFont="1" applyBorder="1" applyAlignment="1">
      <alignment vertical="top"/>
    </xf>
    <xf numFmtId="0" fontId="1" fillId="0" borderId="3" xfId="7" applyFont="1" applyBorder="1" applyAlignment="1">
      <alignment horizontal="center" vertical="top"/>
    </xf>
    <xf numFmtId="0" fontId="1" fillId="0" borderId="3" xfId="7" applyFont="1" applyBorder="1" applyAlignment="1">
      <alignment vertical="top" wrapText="1"/>
    </xf>
    <xf numFmtId="0" fontId="6" fillId="0" borderId="3" xfId="7" applyFont="1" applyBorder="1" applyAlignment="1">
      <alignment horizontal="center" vertical="top"/>
    </xf>
    <xf numFmtId="0" fontId="6" fillId="0" borderId="3" xfId="7" applyFont="1" applyBorder="1" applyAlignment="1">
      <alignment vertical="top" wrapText="1"/>
    </xf>
    <xf numFmtId="0" fontId="7" fillId="0" borderId="0" xfId="7" applyFont="1" applyAlignment="1">
      <alignment horizontal="center" vertical="top"/>
    </xf>
    <xf numFmtId="0" fontId="7" fillId="0" borderId="0" xfId="7" applyFont="1" applyAlignment="1">
      <alignment vertical="top" wrapText="1"/>
    </xf>
    <xf numFmtId="0" fontId="1" fillId="0" borderId="0" xfId="7" applyFont="1" applyAlignment="1">
      <alignment horizontal="center" vertical="top"/>
    </xf>
    <xf numFmtId="0" fontId="1" fillId="0" borderId="0" xfId="7" applyFont="1" applyAlignment="1">
      <alignment vertical="top" wrapText="1"/>
    </xf>
    <xf numFmtId="0" fontId="6" fillId="0" borderId="5" xfId="7" applyFont="1" applyBorder="1" applyAlignment="1">
      <alignment horizontal="center" vertical="top"/>
    </xf>
    <xf numFmtId="0" fontId="6" fillId="0" borderId="5" xfId="7" applyFont="1" applyBorder="1" applyAlignment="1">
      <alignment vertical="top" wrapText="1"/>
    </xf>
    <xf numFmtId="0" fontId="1" fillId="0" borderId="5" xfId="7" applyFont="1" applyBorder="1" applyAlignment="1">
      <alignment horizontal="center" vertical="top"/>
    </xf>
    <xf numFmtId="0" fontId="1" fillId="0" borderId="5" xfId="7" applyFont="1" applyBorder="1" applyAlignment="1">
      <alignment vertical="top" wrapText="1"/>
    </xf>
    <xf numFmtId="164" fontId="27" fillId="0" borderId="0" xfId="6" applyNumberFormat="1" applyFont="1" applyAlignment="1">
      <alignment vertical="top"/>
    </xf>
    <xf numFmtId="165" fontId="27" fillId="0" borderId="0" xfId="6" applyNumberFormat="1" applyFont="1" applyAlignment="1">
      <alignment vertical="top"/>
    </xf>
    <xf numFmtId="164" fontId="17" fillId="0" borderId="3" xfId="6" applyNumberFormat="1" applyFont="1" applyBorder="1" applyAlignment="1">
      <alignment vertical="center"/>
    </xf>
    <xf numFmtId="165" fontId="1" fillId="0" borderId="14" xfId="7" applyNumberFormat="1" applyFont="1" applyBorder="1" applyAlignment="1">
      <alignment vertical="top"/>
    </xf>
    <xf numFmtId="0" fontId="7" fillId="0" borderId="9" xfId="7" applyFont="1" applyBorder="1" applyAlignment="1">
      <alignment horizontal="center" vertical="top"/>
    </xf>
    <xf numFmtId="0" fontId="7" fillId="0" borderId="9" xfId="7" applyFont="1" applyBorder="1" applyAlignment="1">
      <alignment vertical="top" wrapText="1"/>
    </xf>
    <xf numFmtId="165" fontId="6" fillId="0" borderId="9" xfId="7" applyNumberFormat="1" applyFont="1" applyBorder="1" applyAlignment="1">
      <alignment vertical="top"/>
    </xf>
    <xf numFmtId="0" fontId="1" fillId="0" borderId="3" xfId="7" applyFont="1" applyBorder="1" applyAlignment="1">
      <alignment horizontal="center" vertical="center"/>
    </xf>
    <xf numFmtId="0" fontId="1" fillId="0" borderId="3" xfId="7" applyFont="1" applyBorder="1" applyAlignment="1">
      <alignment vertical="center" wrapText="1"/>
    </xf>
    <xf numFmtId="165" fontId="1" fillId="0" borderId="3" xfId="7" applyNumberFormat="1" applyFont="1" applyBorder="1" applyAlignment="1">
      <alignment vertical="center"/>
    </xf>
    <xf numFmtId="164" fontId="10" fillId="0" borderId="15" xfId="6" applyNumberFormat="1" applyFont="1" applyBorder="1" applyAlignment="1">
      <alignment vertical="top"/>
    </xf>
    <xf numFmtId="164" fontId="11" fillId="0" borderId="0" xfId="6" applyNumberFormat="1" applyFont="1" applyAlignment="1">
      <alignment vertical="top"/>
    </xf>
    <xf numFmtId="164" fontId="17" fillId="0" borderId="0" xfId="6" applyNumberFormat="1" applyFont="1" applyAlignment="1">
      <alignment vertical="top"/>
    </xf>
    <xf numFmtId="164" fontId="10" fillId="0" borderId="0" xfId="6" applyNumberFormat="1" applyFont="1" applyAlignment="1">
      <alignment vertical="top"/>
    </xf>
    <xf numFmtId="164" fontId="17" fillId="0" borderId="15" xfId="6" applyNumberFormat="1" applyFont="1" applyBorder="1" applyAlignment="1">
      <alignment vertical="top"/>
    </xf>
    <xf numFmtId="165" fontId="6" fillId="0" borderId="5" xfId="6" applyNumberFormat="1" applyFont="1" applyBorder="1" applyAlignment="1">
      <alignment vertical="top"/>
    </xf>
    <xf numFmtId="0" fontId="1" fillId="0" borderId="8" xfId="6" applyBorder="1" applyAlignment="1">
      <alignment horizontal="center" vertical="center"/>
    </xf>
    <xf numFmtId="0" fontId="7" fillId="0" borderId="8" xfId="6" applyFont="1" applyBorder="1" applyAlignment="1">
      <alignment horizontal="center" vertical="center"/>
    </xf>
    <xf numFmtId="0" fontId="31" fillId="0" borderId="8" xfId="6" applyFont="1" applyBorder="1" applyAlignment="1">
      <alignment wrapText="1"/>
    </xf>
    <xf numFmtId="164" fontId="31" fillId="0" borderId="8" xfId="6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1" applyFont="1" applyAlignment="1">
      <alignment vertical="top" wrapText="1"/>
    </xf>
    <xf numFmtId="0" fontId="19" fillId="0" borderId="0" xfId="1" applyFont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 wrapText="1"/>
    </xf>
    <xf numFmtId="49" fontId="17" fillId="0" borderId="0" xfId="1" applyNumberFormat="1" applyFont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164" fontId="34" fillId="0" borderId="0" xfId="1" applyNumberFormat="1" applyFont="1" applyAlignment="1">
      <alignment horizontal="left" vertical="center"/>
    </xf>
    <xf numFmtId="0" fontId="34" fillId="0" borderId="0" xfId="1" applyFont="1">
      <alignment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7" fillId="0" borderId="4" xfId="2" applyNumberFormat="1" applyFont="1" applyBorder="1" applyAlignment="1">
      <alignment horizontal="right" vertical="center"/>
    </xf>
    <xf numFmtId="1" fontId="7" fillId="0" borderId="1" xfId="2" applyNumberFormat="1" applyFont="1" applyBorder="1" applyAlignment="1">
      <alignment horizontal="right" vertical="center"/>
    </xf>
    <xf numFmtId="164" fontId="7" fillId="0" borderId="1" xfId="2" applyNumberFormat="1" applyFont="1" applyBorder="1" applyAlignment="1">
      <alignment horizontal="right" vertical="center"/>
    </xf>
    <xf numFmtId="164" fontId="8" fillId="0" borderId="1" xfId="2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35" fillId="0" borderId="0" xfId="1" applyFont="1" applyAlignment="1">
      <alignment vertical="top" wrapText="1"/>
    </xf>
    <xf numFmtId="0" fontId="35" fillId="0" borderId="0" xfId="1" applyFont="1">
      <alignment vertical="top"/>
    </xf>
    <xf numFmtId="0" fontId="1" fillId="0" borderId="0" xfId="0" applyNumberFormat="1" applyFont="1" applyFill="1" applyAlignment="1" applyProtection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1" applyFont="1" applyBorder="1" applyAlignment="1">
      <alignment horizontal="center" vertical="top"/>
    </xf>
    <xf numFmtId="49" fontId="10" fillId="0" borderId="1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4" borderId="1" xfId="6" applyFont="1" applyFill="1" applyBorder="1" applyAlignment="1">
      <alignment horizontal="center" vertical="center" wrapText="1"/>
    </xf>
    <xf numFmtId="0" fontId="29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4" fillId="4" borderId="6" xfId="6" applyFont="1" applyFill="1" applyBorder="1" applyAlignment="1">
      <alignment horizontal="center" vertical="center" wrapText="1"/>
    </xf>
    <xf numFmtId="0" fontId="4" fillId="4" borderId="1" xfId="6" applyFont="1" applyFill="1" applyBorder="1" applyAlignment="1">
      <alignment horizontal="center" vertical="center" wrapText="1"/>
    </xf>
    <xf numFmtId="0" fontId="1" fillId="4" borderId="1" xfId="6" applyFill="1" applyBorder="1" applyAlignment="1">
      <alignment horizontal="center" vertical="center" wrapText="1"/>
    </xf>
    <xf numFmtId="0" fontId="30" fillId="4" borderId="4" xfId="6" applyFont="1" applyFill="1" applyBorder="1" applyAlignment="1">
      <alignment horizontal="center" vertical="center" wrapText="1"/>
    </xf>
    <xf numFmtId="0" fontId="30" fillId="4" borderId="2" xfId="6" applyFont="1" applyFill="1" applyBorder="1" applyAlignment="1">
      <alignment horizontal="center" vertical="center" wrapText="1"/>
    </xf>
    <xf numFmtId="0" fontId="30" fillId="4" borderId="1" xfId="6" applyFont="1" applyFill="1" applyBorder="1" applyAlignment="1">
      <alignment horizontal="center" vertical="center" wrapText="1"/>
    </xf>
    <xf numFmtId="0" fontId="30" fillId="4" borderId="11" xfId="6" applyFont="1" applyFill="1" applyBorder="1" applyAlignment="1">
      <alignment horizontal="center" vertical="center" wrapText="1"/>
    </xf>
    <xf numFmtId="0" fontId="1" fillId="4" borderId="5" xfId="6" applyFill="1" applyBorder="1" applyAlignment="1">
      <alignment horizontal="center" vertical="center" wrapText="1"/>
    </xf>
    <xf numFmtId="0" fontId="1" fillId="4" borderId="3" xfId="6" applyFill="1" applyBorder="1" applyAlignment="1">
      <alignment horizontal="center" vertical="center" wrapText="1"/>
    </xf>
    <xf numFmtId="0" fontId="1" fillId="4" borderId="12" xfId="6" applyFill="1" applyBorder="1" applyAlignment="1">
      <alignment horizontal="center" vertical="center" wrapText="1"/>
    </xf>
    <xf numFmtId="0" fontId="1" fillId="4" borderId="7" xfId="6" applyFill="1" applyBorder="1" applyAlignment="1">
      <alignment horizontal="center" vertical="center" wrapText="1"/>
    </xf>
  </cellXfs>
  <cellStyles count="13">
    <cellStyle name="Normal_Доходи" xfId="3"/>
    <cellStyle name="Звичайний" xfId="0" builtinId="0"/>
    <cellStyle name="Звичайний 2" xfId="2"/>
    <cellStyle name="Звичайний 2 2" xfId="7"/>
    <cellStyle name="Звичайний 2 3" xfId="9"/>
    <cellStyle name="Звичайний 3" xfId="10"/>
    <cellStyle name="Звичайний 4" xfId="4"/>
    <cellStyle name="Звичайний 4 2" xfId="5"/>
    <cellStyle name="Обычный 2" xfId="1"/>
    <cellStyle name="Обычный 2 2" xfId="11"/>
    <cellStyle name="Обычный 3" xfId="6"/>
    <cellStyle name="Обычный 4" xfId="8"/>
    <cellStyle name="Фінансови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ukhnoAV/Desktop/&#1058;&#1045;&#1050;&#1059;&#1065;&#1040;&#1071;%20&#1056;&#1040;&#1041;&#1054;&#1058;&#1040;/09-&#1089;&#1077;&#1085;&#1090;&#1103;&#1073;&#1088;&#1100;%202020/&#1044;&#1086;&#1083;&#1075;&#1080;%20&#1042;&#1048;&#1069;%202020/0_&#1055;&#1047;&#1059;_&#1080;&#1085;&#1080;&#1094;&#1080;&#1072;&#1090;&#1080;&#1074;&#1072;%20&#1053;&#1044;&#1059;/3_&#1053;&#1086;&#1074;&#1072;%20&#1041;&#1055;%20&#1055;&#1110;&#1076;&#1090;&#1088;&#1080;&#1084;&#1082;&#1072;&#1042;&#1044;&#1045;%20-19,6%20&#1084;&#1083;&#1088;&#1076;%20(&#1054;&#1042;&#1043;&#1047;-14,6%20&#1084;&#1083;&#1088;&#1076;+COVID-5%20&#1084;&#1083;&#1088;&#1076;)%20+/3_&#1044;&#1086;&#1076;&#1072;&#1090;&#1082;&#1080;%202,3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№1 (2)"/>
      <sheetName val="ПТ(Додаток№1) (2)"/>
      <sheetName val="Додаток №2"/>
      <sheetName val="ПТ(Додаток№2)"/>
      <sheetName val="Додаток №3"/>
      <sheetName val="ПТ(Додаток№3)"/>
      <sheetName val="dod 3"/>
    </sheetNames>
    <sheetDataSet>
      <sheetData sheetId="0"/>
      <sheetData sheetId="1"/>
      <sheetData sheetId="2"/>
      <sheetData sheetId="3"/>
      <sheetData sheetId="4">
        <row r="11">
          <cell r="D11">
            <v>5397719.2000000002</v>
          </cell>
        </row>
      </sheetData>
      <sheetData sheetId="5">
        <row r="5">
          <cell r="H5">
            <v>1132962386.0999999</v>
          </cell>
        </row>
        <row r="8">
          <cell r="I8">
            <v>19600000</v>
          </cell>
        </row>
      </sheetData>
      <sheetData sheetId="6">
        <row r="8">
          <cell r="D8">
            <v>1137962386.0999999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39997558519241921"/>
  </sheetPr>
  <dimension ref="A1:HQ23"/>
  <sheetViews>
    <sheetView showGridLines="0" view="pageBreakPreview" topLeftCell="A2" zoomScaleNormal="100" zoomScaleSheetLayoutView="100" workbookViewId="0">
      <selection activeCell="L26" sqref="L26"/>
    </sheetView>
  </sheetViews>
  <sheetFormatPr defaultColWidth="7.77734375" defaultRowHeight="13.8" x14ac:dyDescent="0.3"/>
  <cols>
    <col min="1" max="1" width="11.44140625" style="9" customWidth="1"/>
    <col min="2" max="2" width="37.77734375" style="1" customWidth="1"/>
    <col min="3" max="3" width="14.44140625" style="1" bestFit="1" customWidth="1"/>
    <col min="4" max="4" width="19" style="1" customWidth="1"/>
    <col min="5" max="5" width="18.44140625" style="1" customWidth="1"/>
    <col min="6" max="6" width="14" style="1" customWidth="1"/>
    <col min="7" max="7" width="12.44140625" style="3" customWidth="1"/>
    <col min="8" max="8" width="15.109375" style="3" customWidth="1"/>
    <col min="9" max="9" width="11.44140625" style="3" bestFit="1" customWidth="1"/>
    <col min="10" max="216" width="7.77734375" style="3" customWidth="1"/>
    <col min="217" max="225" width="7.77734375" style="8" customWidth="1"/>
    <col min="226" max="256" width="7.77734375" style="3"/>
    <col min="257" max="257" width="11.44140625" style="3" customWidth="1"/>
    <col min="258" max="258" width="37.77734375" style="3" customWidth="1"/>
    <col min="259" max="259" width="14.44140625" style="3" bestFit="1" customWidth="1"/>
    <col min="260" max="260" width="15" style="3" bestFit="1" customWidth="1"/>
    <col min="261" max="261" width="13.44140625" style="3" customWidth="1"/>
    <col min="262" max="262" width="9.44140625" style="3" customWidth="1"/>
    <col min="263" max="481" width="7.77734375" style="3" customWidth="1"/>
    <col min="482" max="512" width="7.77734375" style="3"/>
    <col min="513" max="513" width="11.44140625" style="3" customWidth="1"/>
    <col min="514" max="514" width="37.77734375" style="3" customWidth="1"/>
    <col min="515" max="515" width="14.44140625" style="3" bestFit="1" customWidth="1"/>
    <col min="516" max="516" width="15" style="3" bestFit="1" customWidth="1"/>
    <col min="517" max="517" width="13.44140625" style="3" customWidth="1"/>
    <col min="518" max="518" width="9.44140625" style="3" customWidth="1"/>
    <col min="519" max="737" width="7.77734375" style="3" customWidth="1"/>
    <col min="738" max="768" width="7.77734375" style="3"/>
    <col min="769" max="769" width="11.44140625" style="3" customWidth="1"/>
    <col min="770" max="770" width="37.77734375" style="3" customWidth="1"/>
    <col min="771" max="771" width="14.44140625" style="3" bestFit="1" customWidth="1"/>
    <col min="772" max="772" width="15" style="3" bestFit="1" customWidth="1"/>
    <col min="773" max="773" width="13.44140625" style="3" customWidth="1"/>
    <col min="774" max="774" width="9.44140625" style="3" customWidth="1"/>
    <col min="775" max="993" width="7.77734375" style="3" customWidth="1"/>
    <col min="994" max="1024" width="7.77734375" style="3"/>
    <col min="1025" max="1025" width="11.44140625" style="3" customWidth="1"/>
    <col min="1026" max="1026" width="37.77734375" style="3" customWidth="1"/>
    <col min="1027" max="1027" width="14.44140625" style="3" bestFit="1" customWidth="1"/>
    <col min="1028" max="1028" width="15" style="3" bestFit="1" customWidth="1"/>
    <col min="1029" max="1029" width="13.44140625" style="3" customWidth="1"/>
    <col min="1030" max="1030" width="9.44140625" style="3" customWidth="1"/>
    <col min="1031" max="1249" width="7.77734375" style="3" customWidth="1"/>
    <col min="1250" max="1280" width="7.77734375" style="3"/>
    <col min="1281" max="1281" width="11.44140625" style="3" customWidth="1"/>
    <col min="1282" max="1282" width="37.77734375" style="3" customWidth="1"/>
    <col min="1283" max="1283" width="14.44140625" style="3" bestFit="1" customWidth="1"/>
    <col min="1284" max="1284" width="15" style="3" bestFit="1" customWidth="1"/>
    <col min="1285" max="1285" width="13.44140625" style="3" customWidth="1"/>
    <col min="1286" max="1286" width="9.44140625" style="3" customWidth="1"/>
    <col min="1287" max="1505" width="7.77734375" style="3" customWidth="1"/>
    <col min="1506" max="1536" width="7.77734375" style="3"/>
    <col min="1537" max="1537" width="11.44140625" style="3" customWidth="1"/>
    <col min="1538" max="1538" width="37.77734375" style="3" customWidth="1"/>
    <col min="1539" max="1539" width="14.44140625" style="3" bestFit="1" customWidth="1"/>
    <col min="1540" max="1540" width="15" style="3" bestFit="1" customWidth="1"/>
    <col min="1541" max="1541" width="13.44140625" style="3" customWidth="1"/>
    <col min="1542" max="1542" width="9.44140625" style="3" customWidth="1"/>
    <col min="1543" max="1761" width="7.77734375" style="3" customWidth="1"/>
    <col min="1762" max="1792" width="7.77734375" style="3"/>
    <col min="1793" max="1793" width="11.44140625" style="3" customWidth="1"/>
    <col min="1794" max="1794" width="37.77734375" style="3" customWidth="1"/>
    <col min="1795" max="1795" width="14.44140625" style="3" bestFit="1" customWidth="1"/>
    <col min="1796" max="1796" width="15" style="3" bestFit="1" customWidth="1"/>
    <col min="1797" max="1797" width="13.44140625" style="3" customWidth="1"/>
    <col min="1798" max="1798" width="9.44140625" style="3" customWidth="1"/>
    <col min="1799" max="2017" width="7.77734375" style="3" customWidth="1"/>
    <col min="2018" max="2048" width="7.77734375" style="3"/>
    <col min="2049" max="2049" width="11.44140625" style="3" customWidth="1"/>
    <col min="2050" max="2050" width="37.77734375" style="3" customWidth="1"/>
    <col min="2051" max="2051" width="14.44140625" style="3" bestFit="1" customWidth="1"/>
    <col min="2052" max="2052" width="15" style="3" bestFit="1" customWidth="1"/>
    <col min="2053" max="2053" width="13.44140625" style="3" customWidth="1"/>
    <col min="2054" max="2054" width="9.44140625" style="3" customWidth="1"/>
    <col min="2055" max="2273" width="7.77734375" style="3" customWidth="1"/>
    <col min="2274" max="2304" width="7.77734375" style="3"/>
    <col min="2305" max="2305" width="11.44140625" style="3" customWidth="1"/>
    <col min="2306" max="2306" width="37.77734375" style="3" customWidth="1"/>
    <col min="2307" max="2307" width="14.44140625" style="3" bestFit="1" customWidth="1"/>
    <col min="2308" max="2308" width="15" style="3" bestFit="1" customWidth="1"/>
    <col min="2309" max="2309" width="13.44140625" style="3" customWidth="1"/>
    <col min="2310" max="2310" width="9.44140625" style="3" customWidth="1"/>
    <col min="2311" max="2529" width="7.77734375" style="3" customWidth="1"/>
    <col min="2530" max="2560" width="7.77734375" style="3"/>
    <col min="2561" max="2561" width="11.44140625" style="3" customWidth="1"/>
    <col min="2562" max="2562" width="37.77734375" style="3" customWidth="1"/>
    <col min="2563" max="2563" width="14.44140625" style="3" bestFit="1" customWidth="1"/>
    <col min="2564" max="2564" width="15" style="3" bestFit="1" customWidth="1"/>
    <col min="2565" max="2565" width="13.44140625" style="3" customWidth="1"/>
    <col min="2566" max="2566" width="9.44140625" style="3" customWidth="1"/>
    <col min="2567" max="2785" width="7.77734375" style="3" customWidth="1"/>
    <col min="2786" max="2816" width="7.77734375" style="3"/>
    <col min="2817" max="2817" width="11.44140625" style="3" customWidth="1"/>
    <col min="2818" max="2818" width="37.77734375" style="3" customWidth="1"/>
    <col min="2819" max="2819" width="14.44140625" style="3" bestFit="1" customWidth="1"/>
    <col min="2820" max="2820" width="15" style="3" bestFit="1" customWidth="1"/>
    <col min="2821" max="2821" width="13.44140625" style="3" customWidth="1"/>
    <col min="2822" max="2822" width="9.44140625" style="3" customWidth="1"/>
    <col min="2823" max="3041" width="7.77734375" style="3" customWidth="1"/>
    <col min="3042" max="3072" width="7.77734375" style="3"/>
    <col min="3073" max="3073" width="11.44140625" style="3" customWidth="1"/>
    <col min="3074" max="3074" width="37.77734375" style="3" customWidth="1"/>
    <col min="3075" max="3075" width="14.44140625" style="3" bestFit="1" customWidth="1"/>
    <col min="3076" max="3076" width="15" style="3" bestFit="1" customWidth="1"/>
    <col min="3077" max="3077" width="13.44140625" style="3" customWidth="1"/>
    <col min="3078" max="3078" width="9.44140625" style="3" customWidth="1"/>
    <col min="3079" max="3297" width="7.77734375" style="3" customWidth="1"/>
    <col min="3298" max="3328" width="7.77734375" style="3"/>
    <col min="3329" max="3329" width="11.44140625" style="3" customWidth="1"/>
    <col min="3330" max="3330" width="37.77734375" style="3" customWidth="1"/>
    <col min="3331" max="3331" width="14.44140625" style="3" bestFit="1" customWidth="1"/>
    <col min="3332" max="3332" width="15" style="3" bestFit="1" customWidth="1"/>
    <col min="3333" max="3333" width="13.44140625" style="3" customWidth="1"/>
    <col min="3334" max="3334" width="9.44140625" style="3" customWidth="1"/>
    <col min="3335" max="3553" width="7.77734375" style="3" customWidth="1"/>
    <col min="3554" max="3584" width="7.77734375" style="3"/>
    <col min="3585" max="3585" width="11.44140625" style="3" customWidth="1"/>
    <col min="3586" max="3586" width="37.77734375" style="3" customWidth="1"/>
    <col min="3587" max="3587" width="14.44140625" style="3" bestFit="1" customWidth="1"/>
    <col min="3588" max="3588" width="15" style="3" bestFit="1" customWidth="1"/>
    <col min="3589" max="3589" width="13.44140625" style="3" customWidth="1"/>
    <col min="3590" max="3590" width="9.44140625" style="3" customWidth="1"/>
    <col min="3591" max="3809" width="7.77734375" style="3" customWidth="1"/>
    <col min="3810" max="3840" width="7.77734375" style="3"/>
    <col min="3841" max="3841" width="11.44140625" style="3" customWidth="1"/>
    <col min="3842" max="3842" width="37.77734375" style="3" customWidth="1"/>
    <col min="3843" max="3843" width="14.44140625" style="3" bestFit="1" customWidth="1"/>
    <col min="3844" max="3844" width="15" style="3" bestFit="1" customWidth="1"/>
    <col min="3845" max="3845" width="13.44140625" style="3" customWidth="1"/>
    <col min="3846" max="3846" width="9.44140625" style="3" customWidth="1"/>
    <col min="3847" max="4065" width="7.77734375" style="3" customWidth="1"/>
    <col min="4066" max="4096" width="7.77734375" style="3"/>
    <col min="4097" max="4097" width="11.44140625" style="3" customWidth="1"/>
    <col min="4098" max="4098" width="37.77734375" style="3" customWidth="1"/>
    <col min="4099" max="4099" width="14.44140625" style="3" bestFit="1" customWidth="1"/>
    <col min="4100" max="4100" width="15" style="3" bestFit="1" customWidth="1"/>
    <col min="4101" max="4101" width="13.44140625" style="3" customWidth="1"/>
    <col min="4102" max="4102" width="9.44140625" style="3" customWidth="1"/>
    <col min="4103" max="4321" width="7.77734375" style="3" customWidth="1"/>
    <col min="4322" max="4352" width="7.77734375" style="3"/>
    <col min="4353" max="4353" width="11.44140625" style="3" customWidth="1"/>
    <col min="4354" max="4354" width="37.77734375" style="3" customWidth="1"/>
    <col min="4355" max="4355" width="14.44140625" style="3" bestFit="1" customWidth="1"/>
    <col min="4356" max="4356" width="15" style="3" bestFit="1" customWidth="1"/>
    <col min="4357" max="4357" width="13.44140625" style="3" customWidth="1"/>
    <col min="4358" max="4358" width="9.44140625" style="3" customWidth="1"/>
    <col min="4359" max="4577" width="7.77734375" style="3" customWidth="1"/>
    <col min="4578" max="4608" width="7.77734375" style="3"/>
    <col min="4609" max="4609" width="11.44140625" style="3" customWidth="1"/>
    <col min="4610" max="4610" width="37.77734375" style="3" customWidth="1"/>
    <col min="4611" max="4611" width="14.44140625" style="3" bestFit="1" customWidth="1"/>
    <col min="4612" max="4612" width="15" style="3" bestFit="1" customWidth="1"/>
    <col min="4613" max="4613" width="13.44140625" style="3" customWidth="1"/>
    <col min="4614" max="4614" width="9.44140625" style="3" customWidth="1"/>
    <col min="4615" max="4833" width="7.77734375" style="3" customWidth="1"/>
    <col min="4834" max="4864" width="7.77734375" style="3"/>
    <col min="4865" max="4865" width="11.44140625" style="3" customWidth="1"/>
    <col min="4866" max="4866" width="37.77734375" style="3" customWidth="1"/>
    <col min="4867" max="4867" width="14.44140625" style="3" bestFit="1" customWidth="1"/>
    <col min="4868" max="4868" width="15" style="3" bestFit="1" customWidth="1"/>
    <col min="4869" max="4869" width="13.44140625" style="3" customWidth="1"/>
    <col min="4870" max="4870" width="9.44140625" style="3" customWidth="1"/>
    <col min="4871" max="5089" width="7.77734375" style="3" customWidth="1"/>
    <col min="5090" max="5120" width="7.77734375" style="3"/>
    <col min="5121" max="5121" width="11.44140625" style="3" customWidth="1"/>
    <col min="5122" max="5122" width="37.77734375" style="3" customWidth="1"/>
    <col min="5123" max="5123" width="14.44140625" style="3" bestFit="1" customWidth="1"/>
    <col min="5124" max="5124" width="15" style="3" bestFit="1" customWidth="1"/>
    <col min="5125" max="5125" width="13.44140625" style="3" customWidth="1"/>
    <col min="5126" max="5126" width="9.44140625" style="3" customWidth="1"/>
    <col min="5127" max="5345" width="7.77734375" style="3" customWidth="1"/>
    <col min="5346" max="5376" width="7.77734375" style="3"/>
    <col min="5377" max="5377" width="11.44140625" style="3" customWidth="1"/>
    <col min="5378" max="5378" width="37.77734375" style="3" customWidth="1"/>
    <col min="5379" max="5379" width="14.44140625" style="3" bestFit="1" customWidth="1"/>
    <col min="5380" max="5380" width="15" style="3" bestFit="1" customWidth="1"/>
    <col min="5381" max="5381" width="13.44140625" style="3" customWidth="1"/>
    <col min="5382" max="5382" width="9.44140625" style="3" customWidth="1"/>
    <col min="5383" max="5601" width="7.77734375" style="3" customWidth="1"/>
    <col min="5602" max="5632" width="7.77734375" style="3"/>
    <col min="5633" max="5633" width="11.44140625" style="3" customWidth="1"/>
    <col min="5634" max="5634" width="37.77734375" style="3" customWidth="1"/>
    <col min="5635" max="5635" width="14.44140625" style="3" bestFit="1" customWidth="1"/>
    <col min="5636" max="5636" width="15" style="3" bestFit="1" customWidth="1"/>
    <col min="5637" max="5637" width="13.44140625" style="3" customWidth="1"/>
    <col min="5638" max="5638" width="9.44140625" style="3" customWidth="1"/>
    <col min="5639" max="5857" width="7.77734375" style="3" customWidth="1"/>
    <col min="5858" max="5888" width="7.77734375" style="3"/>
    <col min="5889" max="5889" width="11.44140625" style="3" customWidth="1"/>
    <col min="5890" max="5890" width="37.77734375" style="3" customWidth="1"/>
    <col min="5891" max="5891" width="14.44140625" style="3" bestFit="1" customWidth="1"/>
    <col min="5892" max="5892" width="15" style="3" bestFit="1" customWidth="1"/>
    <col min="5893" max="5893" width="13.44140625" style="3" customWidth="1"/>
    <col min="5894" max="5894" width="9.44140625" style="3" customWidth="1"/>
    <col min="5895" max="6113" width="7.77734375" style="3" customWidth="1"/>
    <col min="6114" max="6144" width="7.77734375" style="3"/>
    <col min="6145" max="6145" width="11.44140625" style="3" customWidth="1"/>
    <col min="6146" max="6146" width="37.77734375" style="3" customWidth="1"/>
    <col min="6147" max="6147" width="14.44140625" style="3" bestFit="1" customWidth="1"/>
    <col min="6148" max="6148" width="15" style="3" bestFit="1" customWidth="1"/>
    <col min="6149" max="6149" width="13.44140625" style="3" customWidth="1"/>
    <col min="6150" max="6150" width="9.44140625" style="3" customWidth="1"/>
    <col min="6151" max="6369" width="7.77734375" style="3" customWidth="1"/>
    <col min="6370" max="6400" width="7.77734375" style="3"/>
    <col min="6401" max="6401" width="11.44140625" style="3" customWidth="1"/>
    <col min="6402" max="6402" width="37.77734375" style="3" customWidth="1"/>
    <col min="6403" max="6403" width="14.44140625" style="3" bestFit="1" customWidth="1"/>
    <col min="6404" max="6404" width="15" style="3" bestFit="1" customWidth="1"/>
    <col min="6405" max="6405" width="13.44140625" style="3" customWidth="1"/>
    <col min="6406" max="6406" width="9.44140625" style="3" customWidth="1"/>
    <col min="6407" max="6625" width="7.77734375" style="3" customWidth="1"/>
    <col min="6626" max="6656" width="7.77734375" style="3"/>
    <col min="6657" max="6657" width="11.44140625" style="3" customWidth="1"/>
    <col min="6658" max="6658" width="37.77734375" style="3" customWidth="1"/>
    <col min="6659" max="6659" width="14.44140625" style="3" bestFit="1" customWidth="1"/>
    <col min="6660" max="6660" width="15" style="3" bestFit="1" customWidth="1"/>
    <col min="6661" max="6661" width="13.44140625" style="3" customWidth="1"/>
    <col min="6662" max="6662" width="9.44140625" style="3" customWidth="1"/>
    <col min="6663" max="6881" width="7.77734375" style="3" customWidth="1"/>
    <col min="6882" max="6912" width="7.77734375" style="3"/>
    <col min="6913" max="6913" width="11.44140625" style="3" customWidth="1"/>
    <col min="6914" max="6914" width="37.77734375" style="3" customWidth="1"/>
    <col min="6915" max="6915" width="14.44140625" style="3" bestFit="1" customWidth="1"/>
    <col min="6916" max="6916" width="15" style="3" bestFit="1" customWidth="1"/>
    <col min="6917" max="6917" width="13.44140625" style="3" customWidth="1"/>
    <col min="6918" max="6918" width="9.44140625" style="3" customWidth="1"/>
    <col min="6919" max="7137" width="7.77734375" style="3" customWidth="1"/>
    <col min="7138" max="7168" width="7.77734375" style="3"/>
    <col min="7169" max="7169" width="11.44140625" style="3" customWidth="1"/>
    <col min="7170" max="7170" width="37.77734375" style="3" customWidth="1"/>
    <col min="7171" max="7171" width="14.44140625" style="3" bestFit="1" customWidth="1"/>
    <col min="7172" max="7172" width="15" style="3" bestFit="1" customWidth="1"/>
    <col min="7173" max="7173" width="13.44140625" style="3" customWidth="1"/>
    <col min="7174" max="7174" width="9.44140625" style="3" customWidth="1"/>
    <col min="7175" max="7393" width="7.77734375" style="3" customWidth="1"/>
    <col min="7394" max="7424" width="7.77734375" style="3"/>
    <col min="7425" max="7425" width="11.44140625" style="3" customWidth="1"/>
    <col min="7426" max="7426" width="37.77734375" style="3" customWidth="1"/>
    <col min="7427" max="7427" width="14.44140625" style="3" bestFit="1" customWidth="1"/>
    <col min="7428" max="7428" width="15" style="3" bestFit="1" customWidth="1"/>
    <col min="7429" max="7429" width="13.44140625" style="3" customWidth="1"/>
    <col min="7430" max="7430" width="9.44140625" style="3" customWidth="1"/>
    <col min="7431" max="7649" width="7.77734375" style="3" customWidth="1"/>
    <col min="7650" max="7680" width="7.77734375" style="3"/>
    <col min="7681" max="7681" width="11.44140625" style="3" customWidth="1"/>
    <col min="7682" max="7682" width="37.77734375" style="3" customWidth="1"/>
    <col min="7683" max="7683" width="14.44140625" style="3" bestFit="1" customWidth="1"/>
    <col min="7684" max="7684" width="15" style="3" bestFit="1" customWidth="1"/>
    <col min="7685" max="7685" width="13.44140625" style="3" customWidth="1"/>
    <col min="7686" max="7686" width="9.44140625" style="3" customWidth="1"/>
    <col min="7687" max="7905" width="7.77734375" style="3" customWidth="1"/>
    <col min="7906" max="7936" width="7.77734375" style="3"/>
    <col min="7937" max="7937" width="11.44140625" style="3" customWidth="1"/>
    <col min="7938" max="7938" width="37.77734375" style="3" customWidth="1"/>
    <col min="7939" max="7939" width="14.44140625" style="3" bestFit="1" customWidth="1"/>
    <col min="7940" max="7940" width="15" style="3" bestFit="1" customWidth="1"/>
    <col min="7941" max="7941" width="13.44140625" style="3" customWidth="1"/>
    <col min="7942" max="7942" width="9.44140625" style="3" customWidth="1"/>
    <col min="7943" max="8161" width="7.77734375" style="3" customWidth="1"/>
    <col min="8162" max="8192" width="7.77734375" style="3"/>
    <col min="8193" max="8193" width="11.44140625" style="3" customWidth="1"/>
    <col min="8194" max="8194" width="37.77734375" style="3" customWidth="1"/>
    <col min="8195" max="8195" width="14.44140625" style="3" bestFit="1" customWidth="1"/>
    <col min="8196" max="8196" width="15" style="3" bestFit="1" customWidth="1"/>
    <col min="8197" max="8197" width="13.44140625" style="3" customWidth="1"/>
    <col min="8198" max="8198" width="9.44140625" style="3" customWidth="1"/>
    <col min="8199" max="8417" width="7.77734375" style="3" customWidth="1"/>
    <col min="8418" max="8448" width="7.77734375" style="3"/>
    <col min="8449" max="8449" width="11.44140625" style="3" customWidth="1"/>
    <col min="8450" max="8450" width="37.77734375" style="3" customWidth="1"/>
    <col min="8451" max="8451" width="14.44140625" style="3" bestFit="1" customWidth="1"/>
    <col min="8452" max="8452" width="15" style="3" bestFit="1" customWidth="1"/>
    <col min="8453" max="8453" width="13.44140625" style="3" customWidth="1"/>
    <col min="8454" max="8454" width="9.44140625" style="3" customWidth="1"/>
    <col min="8455" max="8673" width="7.77734375" style="3" customWidth="1"/>
    <col min="8674" max="8704" width="7.77734375" style="3"/>
    <col min="8705" max="8705" width="11.44140625" style="3" customWidth="1"/>
    <col min="8706" max="8706" width="37.77734375" style="3" customWidth="1"/>
    <col min="8707" max="8707" width="14.44140625" style="3" bestFit="1" customWidth="1"/>
    <col min="8708" max="8708" width="15" style="3" bestFit="1" customWidth="1"/>
    <col min="8709" max="8709" width="13.44140625" style="3" customWidth="1"/>
    <col min="8710" max="8710" width="9.44140625" style="3" customWidth="1"/>
    <col min="8711" max="8929" width="7.77734375" style="3" customWidth="1"/>
    <col min="8930" max="8960" width="7.77734375" style="3"/>
    <col min="8961" max="8961" width="11.44140625" style="3" customWidth="1"/>
    <col min="8962" max="8962" width="37.77734375" style="3" customWidth="1"/>
    <col min="8963" max="8963" width="14.44140625" style="3" bestFit="1" customWidth="1"/>
    <col min="8964" max="8964" width="15" style="3" bestFit="1" customWidth="1"/>
    <col min="8965" max="8965" width="13.44140625" style="3" customWidth="1"/>
    <col min="8966" max="8966" width="9.44140625" style="3" customWidth="1"/>
    <col min="8967" max="9185" width="7.77734375" style="3" customWidth="1"/>
    <col min="9186" max="9216" width="7.77734375" style="3"/>
    <col min="9217" max="9217" width="11.44140625" style="3" customWidth="1"/>
    <col min="9218" max="9218" width="37.77734375" style="3" customWidth="1"/>
    <col min="9219" max="9219" width="14.44140625" style="3" bestFit="1" customWidth="1"/>
    <col min="9220" max="9220" width="15" style="3" bestFit="1" customWidth="1"/>
    <col min="9221" max="9221" width="13.44140625" style="3" customWidth="1"/>
    <col min="9222" max="9222" width="9.44140625" style="3" customWidth="1"/>
    <col min="9223" max="9441" width="7.77734375" style="3" customWidth="1"/>
    <col min="9442" max="9472" width="7.77734375" style="3"/>
    <col min="9473" max="9473" width="11.44140625" style="3" customWidth="1"/>
    <col min="9474" max="9474" width="37.77734375" style="3" customWidth="1"/>
    <col min="9475" max="9475" width="14.44140625" style="3" bestFit="1" customWidth="1"/>
    <col min="9476" max="9476" width="15" style="3" bestFit="1" customWidth="1"/>
    <col min="9477" max="9477" width="13.44140625" style="3" customWidth="1"/>
    <col min="9478" max="9478" width="9.44140625" style="3" customWidth="1"/>
    <col min="9479" max="9697" width="7.77734375" style="3" customWidth="1"/>
    <col min="9698" max="9728" width="7.77734375" style="3"/>
    <col min="9729" max="9729" width="11.44140625" style="3" customWidth="1"/>
    <col min="9730" max="9730" width="37.77734375" style="3" customWidth="1"/>
    <col min="9731" max="9731" width="14.44140625" style="3" bestFit="1" customWidth="1"/>
    <col min="9732" max="9732" width="15" style="3" bestFit="1" customWidth="1"/>
    <col min="9733" max="9733" width="13.44140625" style="3" customWidth="1"/>
    <col min="9734" max="9734" width="9.44140625" style="3" customWidth="1"/>
    <col min="9735" max="9953" width="7.77734375" style="3" customWidth="1"/>
    <col min="9954" max="9984" width="7.77734375" style="3"/>
    <col min="9985" max="9985" width="11.44140625" style="3" customWidth="1"/>
    <col min="9986" max="9986" width="37.77734375" style="3" customWidth="1"/>
    <col min="9987" max="9987" width="14.44140625" style="3" bestFit="1" customWidth="1"/>
    <col min="9988" max="9988" width="15" style="3" bestFit="1" customWidth="1"/>
    <col min="9989" max="9989" width="13.44140625" style="3" customWidth="1"/>
    <col min="9990" max="9990" width="9.44140625" style="3" customWidth="1"/>
    <col min="9991" max="10209" width="7.77734375" style="3" customWidth="1"/>
    <col min="10210" max="10240" width="7.77734375" style="3"/>
    <col min="10241" max="10241" width="11.44140625" style="3" customWidth="1"/>
    <col min="10242" max="10242" width="37.77734375" style="3" customWidth="1"/>
    <col min="10243" max="10243" width="14.44140625" style="3" bestFit="1" customWidth="1"/>
    <col min="10244" max="10244" width="15" style="3" bestFit="1" customWidth="1"/>
    <col min="10245" max="10245" width="13.44140625" style="3" customWidth="1"/>
    <col min="10246" max="10246" width="9.44140625" style="3" customWidth="1"/>
    <col min="10247" max="10465" width="7.77734375" style="3" customWidth="1"/>
    <col min="10466" max="10496" width="7.77734375" style="3"/>
    <col min="10497" max="10497" width="11.44140625" style="3" customWidth="1"/>
    <col min="10498" max="10498" width="37.77734375" style="3" customWidth="1"/>
    <col min="10499" max="10499" width="14.44140625" style="3" bestFit="1" customWidth="1"/>
    <col min="10500" max="10500" width="15" style="3" bestFit="1" customWidth="1"/>
    <col min="10501" max="10501" width="13.44140625" style="3" customWidth="1"/>
    <col min="10502" max="10502" width="9.44140625" style="3" customWidth="1"/>
    <col min="10503" max="10721" width="7.77734375" style="3" customWidth="1"/>
    <col min="10722" max="10752" width="7.77734375" style="3"/>
    <col min="10753" max="10753" width="11.44140625" style="3" customWidth="1"/>
    <col min="10754" max="10754" width="37.77734375" style="3" customWidth="1"/>
    <col min="10755" max="10755" width="14.44140625" style="3" bestFit="1" customWidth="1"/>
    <col min="10756" max="10756" width="15" style="3" bestFit="1" customWidth="1"/>
    <col min="10757" max="10757" width="13.44140625" style="3" customWidth="1"/>
    <col min="10758" max="10758" width="9.44140625" style="3" customWidth="1"/>
    <col min="10759" max="10977" width="7.77734375" style="3" customWidth="1"/>
    <col min="10978" max="11008" width="7.77734375" style="3"/>
    <col min="11009" max="11009" width="11.44140625" style="3" customWidth="1"/>
    <col min="11010" max="11010" width="37.77734375" style="3" customWidth="1"/>
    <col min="11011" max="11011" width="14.44140625" style="3" bestFit="1" customWidth="1"/>
    <col min="11012" max="11012" width="15" style="3" bestFit="1" customWidth="1"/>
    <col min="11013" max="11013" width="13.44140625" style="3" customWidth="1"/>
    <col min="11014" max="11014" width="9.44140625" style="3" customWidth="1"/>
    <col min="11015" max="11233" width="7.77734375" style="3" customWidth="1"/>
    <col min="11234" max="11264" width="7.77734375" style="3"/>
    <col min="11265" max="11265" width="11.44140625" style="3" customWidth="1"/>
    <col min="11266" max="11266" width="37.77734375" style="3" customWidth="1"/>
    <col min="11267" max="11267" width="14.44140625" style="3" bestFit="1" customWidth="1"/>
    <col min="11268" max="11268" width="15" style="3" bestFit="1" customWidth="1"/>
    <col min="11269" max="11269" width="13.44140625" style="3" customWidth="1"/>
    <col min="11270" max="11270" width="9.44140625" style="3" customWidth="1"/>
    <col min="11271" max="11489" width="7.77734375" style="3" customWidth="1"/>
    <col min="11490" max="11520" width="7.77734375" style="3"/>
    <col min="11521" max="11521" width="11.44140625" style="3" customWidth="1"/>
    <col min="11522" max="11522" width="37.77734375" style="3" customWidth="1"/>
    <col min="11523" max="11523" width="14.44140625" style="3" bestFit="1" customWidth="1"/>
    <col min="11524" max="11524" width="15" style="3" bestFit="1" customWidth="1"/>
    <col min="11525" max="11525" width="13.44140625" style="3" customWidth="1"/>
    <col min="11526" max="11526" width="9.44140625" style="3" customWidth="1"/>
    <col min="11527" max="11745" width="7.77734375" style="3" customWidth="1"/>
    <col min="11746" max="11776" width="7.77734375" style="3"/>
    <col min="11777" max="11777" width="11.44140625" style="3" customWidth="1"/>
    <col min="11778" max="11778" width="37.77734375" style="3" customWidth="1"/>
    <col min="11779" max="11779" width="14.44140625" style="3" bestFit="1" customWidth="1"/>
    <col min="11780" max="11780" width="15" style="3" bestFit="1" customWidth="1"/>
    <col min="11781" max="11781" width="13.44140625" style="3" customWidth="1"/>
    <col min="11782" max="11782" width="9.44140625" style="3" customWidth="1"/>
    <col min="11783" max="12001" width="7.77734375" style="3" customWidth="1"/>
    <col min="12002" max="12032" width="7.77734375" style="3"/>
    <col min="12033" max="12033" width="11.44140625" style="3" customWidth="1"/>
    <col min="12034" max="12034" width="37.77734375" style="3" customWidth="1"/>
    <col min="12035" max="12035" width="14.44140625" style="3" bestFit="1" customWidth="1"/>
    <col min="12036" max="12036" width="15" style="3" bestFit="1" customWidth="1"/>
    <col min="12037" max="12037" width="13.44140625" style="3" customWidth="1"/>
    <col min="12038" max="12038" width="9.44140625" style="3" customWidth="1"/>
    <col min="12039" max="12257" width="7.77734375" style="3" customWidth="1"/>
    <col min="12258" max="12288" width="7.77734375" style="3"/>
    <col min="12289" max="12289" width="11.44140625" style="3" customWidth="1"/>
    <col min="12290" max="12290" width="37.77734375" style="3" customWidth="1"/>
    <col min="12291" max="12291" width="14.44140625" style="3" bestFit="1" customWidth="1"/>
    <col min="12292" max="12292" width="15" style="3" bestFit="1" customWidth="1"/>
    <col min="12293" max="12293" width="13.44140625" style="3" customWidth="1"/>
    <col min="12294" max="12294" width="9.44140625" style="3" customWidth="1"/>
    <col min="12295" max="12513" width="7.77734375" style="3" customWidth="1"/>
    <col min="12514" max="12544" width="7.77734375" style="3"/>
    <col min="12545" max="12545" width="11.44140625" style="3" customWidth="1"/>
    <col min="12546" max="12546" width="37.77734375" style="3" customWidth="1"/>
    <col min="12547" max="12547" width="14.44140625" style="3" bestFit="1" customWidth="1"/>
    <col min="12548" max="12548" width="15" style="3" bestFit="1" customWidth="1"/>
    <col min="12549" max="12549" width="13.44140625" style="3" customWidth="1"/>
    <col min="12550" max="12550" width="9.44140625" style="3" customWidth="1"/>
    <col min="12551" max="12769" width="7.77734375" style="3" customWidth="1"/>
    <col min="12770" max="12800" width="7.77734375" style="3"/>
    <col min="12801" max="12801" width="11.44140625" style="3" customWidth="1"/>
    <col min="12802" max="12802" width="37.77734375" style="3" customWidth="1"/>
    <col min="12803" max="12803" width="14.44140625" style="3" bestFit="1" customWidth="1"/>
    <col min="12804" max="12804" width="15" style="3" bestFit="1" customWidth="1"/>
    <col min="12805" max="12805" width="13.44140625" style="3" customWidth="1"/>
    <col min="12806" max="12806" width="9.44140625" style="3" customWidth="1"/>
    <col min="12807" max="13025" width="7.77734375" style="3" customWidth="1"/>
    <col min="13026" max="13056" width="7.77734375" style="3"/>
    <col min="13057" max="13057" width="11.44140625" style="3" customWidth="1"/>
    <col min="13058" max="13058" width="37.77734375" style="3" customWidth="1"/>
    <col min="13059" max="13059" width="14.44140625" style="3" bestFit="1" customWidth="1"/>
    <col min="13060" max="13060" width="15" style="3" bestFit="1" customWidth="1"/>
    <col min="13061" max="13061" width="13.44140625" style="3" customWidth="1"/>
    <col min="13062" max="13062" width="9.44140625" style="3" customWidth="1"/>
    <col min="13063" max="13281" width="7.77734375" style="3" customWidth="1"/>
    <col min="13282" max="13312" width="7.77734375" style="3"/>
    <col min="13313" max="13313" width="11.44140625" style="3" customWidth="1"/>
    <col min="13314" max="13314" width="37.77734375" style="3" customWidth="1"/>
    <col min="13315" max="13315" width="14.44140625" style="3" bestFit="1" customWidth="1"/>
    <col min="13316" max="13316" width="15" style="3" bestFit="1" customWidth="1"/>
    <col min="13317" max="13317" width="13.44140625" style="3" customWidth="1"/>
    <col min="13318" max="13318" width="9.44140625" style="3" customWidth="1"/>
    <col min="13319" max="13537" width="7.77734375" style="3" customWidth="1"/>
    <col min="13538" max="13568" width="7.77734375" style="3"/>
    <col min="13569" max="13569" width="11.44140625" style="3" customWidth="1"/>
    <col min="13570" max="13570" width="37.77734375" style="3" customWidth="1"/>
    <col min="13571" max="13571" width="14.44140625" style="3" bestFit="1" customWidth="1"/>
    <col min="13572" max="13572" width="15" style="3" bestFit="1" customWidth="1"/>
    <col min="13573" max="13573" width="13.44140625" style="3" customWidth="1"/>
    <col min="13574" max="13574" width="9.44140625" style="3" customWidth="1"/>
    <col min="13575" max="13793" width="7.77734375" style="3" customWidth="1"/>
    <col min="13794" max="13824" width="7.77734375" style="3"/>
    <col min="13825" max="13825" width="11.44140625" style="3" customWidth="1"/>
    <col min="13826" max="13826" width="37.77734375" style="3" customWidth="1"/>
    <col min="13827" max="13827" width="14.44140625" style="3" bestFit="1" customWidth="1"/>
    <col min="13828" max="13828" width="15" style="3" bestFit="1" customWidth="1"/>
    <col min="13829" max="13829" width="13.44140625" style="3" customWidth="1"/>
    <col min="13830" max="13830" width="9.44140625" style="3" customWidth="1"/>
    <col min="13831" max="14049" width="7.77734375" style="3" customWidth="1"/>
    <col min="14050" max="14080" width="7.77734375" style="3"/>
    <col min="14081" max="14081" width="11.44140625" style="3" customWidth="1"/>
    <col min="14082" max="14082" width="37.77734375" style="3" customWidth="1"/>
    <col min="14083" max="14083" width="14.44140625" style="3" bestFit="1" customWidth="1"/>
    <col min="14084" max="14084" width="15" style="3" bestFit="1" customWidth="1"/>
    <col min="14085" max="14085" width="13.44140625" style="3" customWidth="1"/>
    <col min="14086" max="14086" width="9.44140625" style="3" customWidth="1"/>
    <col min="14087" max="14305" width="7.77734375" style="3" customWidth="1"/>
    <col min="14306" max="14336" width="7.77734375" style="3"/>
    <col min="14337" max="14337" width="11.44140625" style="3" customWidth="1"/>
    <col min="14338" max="14338" width="37.77734375" style="3" customWidth="1"/>
    <col min="14339" max="14339" width="14.44140625" style="3" bestFit="1" customWidth="1"/>
    <col min="14340" max="14340" width="15" style="3" bestFit="1" customWidth="1"/>
    <col min="14341" max="14341" width="13.44140625" style="3" customWidth="1"/>
    <col min="14342" max="14342" width="9.44140625" style="3" customWidth="1"/>
    <col min="14343" max="14561" width="7.77734375" style="3" customWidth="1"/>
    <col min="14562" max="14592" width="7.77734375" style="3"/>
    <col min="14593" max="14593" width="11.44140625" style="3" customWidth="1"/>
    <col min="14594" max="14594" width="37.77734375" style="3" customWidth="1"/>
    <col min="14595" max="14595" width="14.44140625" style="3" bestFit="1" customWidth="1"/>
    <col min="14596" max="14596" width="15" style="3" bestFit="1" customWidth="1"/>
    <col min="14597" max="14597" width="13.44140625" style="3" customWidth="1"/>
    <col min="14598" max="14598" width="9.44140625" style="3" customWidth="1"/>
    <col min="14599" max="14817" width="7.77734375" style="3" customWidth="1"/>
    <col min="14818" max="14848" width="7.77734375" style="3"/>
    <col min="14849" max="14849" width="11.44140625" style="3" customWidth="1"/>
    <col min="14850" max="14850" width="37.77734375" style="3" customWidth="1"/>
    <col min="14851" max="14851" width="14.44140625" style="3" bestFit="1" customWidth="1"/>
    <col min="14852" max="14852" width="15" style="3" bestFit="1" customWidth="1"/>
    <col min="14853" max="14853" width="13.44140625" style="3" customWidth="1"/>
    <col min="14854" max="14854" width="9.44140625" style="3" customWidth="1"/>
    <col min="14855" max="15073" width="7.77734375" style="3" customWidth="1"/>
    <col min="15074" max="15104" width="7.77734375" style="3"/>
    <col min="15105" max="15105" width="11.44140625" style="3" customWidth="1"/>
    <col min="15106" max="15106" width="37.77734375" style="3" customWidth="1"/>
    <col min="15107" max="15107" width="14.44140625" style="3" bestFit="1" customWidth="1"/>
    <col min="15108" max="15108" width="15" style="3" bestFit="1" customWidth="1"/>
    <col min="15109" max="15109" width="13.44140625" style="3" customWidth="1"/>
    <col min="15110" max="15110" width="9.44140625" style="3" customWidth="1"/>
    <col min="15111" max="15329" width="7.77734375" style="3" customWidth="1"/>
    <col min="15330" max="15360" width="7.77734375" style="3"/>
    <col min="15361" max="15361" width="11.44140625" style="3" customWidth="1"/>
    <col min="15362" max="15362" width="37.77734375" style="3" customWidth="1"/>
    <col min="15363" max="15363" width="14.44140625" style="3" bestFit="1" customWidth="1"/>
    <col min="15364" max="15364" width="15" style="3" bestFit="1" customWidth="1"/>
    <col min="15365" max="15365" width="13.44140625" style="3" customWidth="1"/>
    <col min="15366" max="15366" width="9.44140625" style="3" customWidth="1"/>
    <col min="15367" max="15585" width="7.77734375" style="3" customWidth="1"/>
    <col min="15586" max="15616" width="7.77734375" style="3"/>
    <col min="15617" max="15617" width="11.44140625" style="3" customWidth="1"/>
    <col min="15618" max="15618" width="37.77734375" style="3" customWidth="1"/>
    <col min="15619" max="15619" width="14.44140625" style="3" bestFit="1" customWidth="1"/>
    <col min="15620" max="15620" width="15" style="3" bestFit="1" customWidth="1"/>
    <col min="15621" max="15621" width="13.44140625" style="3" customWidth="1"/>
    <col min="15622" max="15622" width="9.44140625" style="3" customWidth="1"/>
    <col min="15623" max="15841" width="7.77734375" style="3" customWidth="1"/>
    <col min="15842" max="15872" width="7.77734375" style="3"/>
    <col min="15873" max="15873" width="11.44140625" style="3" customWidth="1"/>
    <col min="15874" max="15874" width="37.77734375" style="3" customWidth="1"/>
    <col min="15875" max="15875" width="14.44140625" style="3" bestFit="1" customWidth="1"/>
    <col min="15876" max="15876" width="15" style="3" bestFit="1" customWidth="1"/>
    <col min="15877" max="15877" width="13.44140625" style="3" customWidth="1"/>
    <col min="15878" max="15878" width="9.44140625" style="3" customWidth="1"/>
    <col min="15879" max="16097" width="7.77734375" style="3" customWidth="1"/>
    <col min="16098" max="16128" width="7.77734375" style="3"/>
    <col min="16129" max="16129" width="11.44140625" style="3" customWidth="1"/>
    <col min="16130" max="16130" width="37.77734375" style="3" customWidth="1"/>
    <col min="16131" max="16131" width="14.44140625" style="3" bestFit="1" customWidth="1"/>
    <col min="16132" max="16132" width="15" style="3" bestFit="1" customWidth="1"/>
    <col min="16133" max="16133" width="13.44140625" style="3" customWidth="1"/>
    <col min="16134" max="16134" width="9.44140625" style="3" customWidth="1"/>
    <col min="16135" max="16353" width="7.77734375" style="3" customWidth="1"/>
    <col min="16354" max="16384" width="7.77734375" style="3"/>
  </cols>
  <sheetData>
    <row r="1" spans="1:225" ht="66" customHeight="1" x14ac:dyDescent="0.3">
      <c r="C1" s="221" t="s">
        <v>35</v>
      </c>
      <c r="D1" s="221"/>
      <c r="E1" s="221"/>
      <c r="F1" s="3"/>
      <c r="HI1" s="3"/>
      <c r="HJ1" s="3"/>
      <c r="HK1" s="3"/>
      <c r="HL1" s="3"/>
      <c r="HM1" s="3"/>
      <c r="HN1" s="3"/>
      <c r="HO1" s="3"/>
      <c r="HP1" s="3"/>
      <c r="HQ1" s="3"/>
    </row>
    <row r="2" spans="1:225" x14ac:dyDescent="0.3">
      <c r="C2" s="23"/>
      <c r="D2" s="23"/>
      <c r="E2" s="23"/>
      <c r="F2" s="3"/>
      <c r="HI2" s="3"/>
      <c r="HJ2" s="3"/>
      <c r="HK2" s="3"/>
      <c r="HL2" s="3"/>
      <c r="HM2" s="3"/>
      <c r="HN2" s="3"/>
      <c r="HO2" s="3"/>
      <c r="HP2" s="3"/>
      <c r="HQ2" s="3"/>
    </row>
    <row r="3" spans="1:225" ht="33" customHeight="1" x14ac:dyDescent="0.3">
      <c r="A3" s="222" t="s">
        <v>34</v>
      </c>
      <c r="B3" s="222"/>
      <c r="C3" s="222"/>
      <c r="D3" s="222"/>
      <c r="E3" s="222"/>
      <c r="F3" s="3"/>
      <c r="HI3" s="3"/>
      <c r="HJ3" s="3"/>
      <c r="HK3" s="3"/>
      <c r="HL3" s="3"/>
      <c r="HM3" s="3"/>
      <c r="HN3" s="3"/>
      <c r="HO3" s="3"/>
      <c r="HP3" s="3"/>
      <c r="HQ3" s="3"/>
    </row>
    <row r="4" spans="1:225" ht="15.6" x14ac:dyDescent="0.3">
      <c r="A4" s="56"/>
      <c r="B4" s="56"/>
      <c r="C4" s="56"/>
      <c r="D4" s="56"/>
      <c r="E4" s="56"/>
      <c r="F4" s="3"/>
      <c r="HI4" s="3"/>
      <c r="HJ4" s="3"/>
      <c r="HK4" s="3"/>
      <c r="HL4" s="3"/>
      <c r="HM4" s="3"/>
      <c r="HN4" s="3"/>
      <c r="HO4" s="3"/>
      <c r="HP4" s="3"/>
      <c r="HQ4" s="3"/>
    </row>
    <row r="5" spans="1:225" ht="15.6" x14ac:dyDescent="0.3">
      <c r="A5" s="223" t="s">
        <v>33</v>
      </c>
      <c r="B5" s="223"/>
      <c r="C5" s="223"/>
      <c r="D5" s="223"/>
      <c r="E5" s="223"/>
      <c r="F5" s="3"/>
      <c r="HI5" s="3"/>
      <c r="HJ5" s="3"/>
      <c r="HK5" s="3"/>
      <c r="HL5" s="3"/>
      <c r="HM5" s="3"/>
      <c r="HN5" s="3"/>
      <c r="HO5" s="3"/>
      <c r="HP5" s="3"/>
      <c r="HQ5" s="3"/>
    </row>
    <row r="6" spans="1:225" x14ac:dyDescent="0.3">
      <c r="A6" s="224" t="s">
        <v>0</v>
      </c>
      <c r="B6" s="224"/>
      <c r="C6" s="224"/>
      <c r="D6" s="224"/>
      <c r="E6" s="224"/>
      <c r="F6" s="3"/>
      <c r="HI6" s="3"/>
      <c r="HJ6" s="3"/>
      <c r="HK6" s="3"/>
      <c r="HL6" s="3"/>
      <c r="HM6" s="3"/>
      <c r="HN6" s="3"/>
      <c r="HO6" s="3"/>
      <c r="HP6" s="3"/>
      <c r="HQ6" s="3"/>
    </row>
    <row r="7" spans="1:225" ht="26.4" x14ac:dyDescent="0.3">
      <c r="A7" s="4" t="s">
        <v>1</v>
      </c>
      <c r="B7" s="4" t="s">
        <v>2</v>
      </c>
      <c r="C7" s="4" t="s">
        <v>3</v>
      </c>
      <c r="D7" s="5" t="s">
        <v>4</v>
      </c>
      <c r="E7" s="5" t="s">
        <v>5</v>
      </c>
      <c r="F7" s="3"/>
      <c r="HI7" s="3"/>
      <c r="HJ7" s="3"/>
      <c r="HK7" s="3"/>
      <c r="HL7" s="3"/>
      <c r="HM7" s="3"/>
      <c r="HN7" s="3"/>
      <c r="HO7" s="3"/>
      <c r="HP7" s="3"/>
      <c r="HQ7" s="3"/>
    </row>
    <row r="8" spans="1:225" ht="18" x14ac:dyDescent="0.35">
      <c r="A8" s="28"/>
      <c r="B8" s="6" t="s">
        <v>6</v>
      </c>
      <c r="C8" s="15" t="e">
        <f t="shared" ref="C8:C15" si="0">D8+E8</f>
        <v>#REF!</v>
      </c>
      <c r="D8" s="15" t="e">
        <f>#REF!</f>
        <v>#REF!</v>
      </c>
      <c r="E8" s="15" t="e">
        <f>#REF!</f>
        <v>#REF!</v>
      </c>
      <c r="F8" s="26"/>
      <c r="G8" s="27"/>
      <c r="H8" s="17"/>
      <c r="I8" s="17"/>
      <c r="HI8" s="3"/>
      <c r="HJ8" s="3"/>
      <c r="HK8" s="3"/>
      <c r="HL8" s="3"/>
      <c r="HM8" s="3"/>
      <c r="HN8" s="3"/>
      <c r="HO8" s="3"/>
      <c r="HP8" s="3"/>
      <c r="HQ8" s="3"/>
    </row>
    <row r="9" spans="1:225" ht="34.049999999999997" customHeight="1" x14ac:dyDescent="0.3">
      <c r="A9" s="28"/>
      <c r="B9" s="7" t="s">
        <v>7</v>
      </c>
      <c r="C9" s="15" t="e">
        <f t="shared" si="0"/>
        <v>#REF!</v>
      </c>
      <c r="D9" s="15" t="e">
        <f>#REF!</f>
        <v>#REF!</v>
      </c>
      <c r="E9" s="15" t="e">
        <f>#REF!</f>
        <v>#REF!</v>
      </c>
      <c r="F9" s="3"/>
      <c r="G9" s="17"/>
      <c r="H9" s="17"/>
      <c r="I9" s="17"/>
      <c r="HI9" s="3"/>
      <c r="HJ9" s="3"/>
      <c r="HK9" s="3"/>
      <c r="HL9" s="3"/>
      <c r="HM9" s="3"/>
      <c r="HN9" s="3"/>
      <c r="HO9" s="3"/>
      <c r="HP9" s="3"/>
      <c r="HQ9" s="3"/>
    </row>
    <row r="10" spans="1:225" ht="21" customHeight="1" x14ac:dyDescent="0.3">
      <c r="A10" s="28">
        <v>10000000</v>
      </c>
      <c r="B10" s="24" t="s">
        <v>8</v>
      </c>
      <c r="C10" s="15" t="e">
        <f t="shared" si="0"/>
        <v>#REF!</v>
      </c>
      <c r="D10" s="15" t="e">
        <f>#REF!</f>
        <v>#REF!</v>
      </c>
      <c r="E10" s="15" t="e">
        <f>#REF!</f>
        <v>#REF!</v>
      </c>
      <c r="F10" s="3"/>
      <c r="G10" s="17"/>
      <c r="H10" s="17"/>
      <c r="I10" s="17"/>
      <c r="HI10" s="3"/>
      <c r="HJ10" s="3"/>
      <c r="HK10" s="3"/>
      <c r="HL10" s="3"/>
      <c r="HM10" s="3"/>
      <c r="HN10" s="3"/>
      <c r="HO10" s="3"/>
      <c r="HP10" s="3"/>
      <c r="HQ10" s="3"/>
    </row>
    <row r="11" spans="1:225" ht="30.75" customHeight="1" x14ac:dyDescent="0.3">
      <c r="A11" s="30">
        <v>11000000</v>
      </c>
      <c r="B11" s="37" t="s">
        <v>13</v>
      </c>
      <c r="C11" s="15" t="e">
        <f t="shared" si="0"/>
        <v>#REF!</v>
      </c>
      <c r="D11" s="15" t="e">
        <f>#REF!</f>
        <v>#REF!</v>
      </c>
      <c r="E11" s="15" t="e">
        <f>#REF!</f>
        <v>#REF!</v>
      </c>
      <c r="F11" s="14"/>
      <c r="G11" s="17"/>
      <c r="H11" s="17"/>
      <c r="I11" s="17"/>
      <c r="HI11" s="3"/>
      <c r="HJ11" s="3"/>
      <c r="HK11" s="3"/>
      <c r="HL11" s="3"/>
      <c r="HM11" s="3"/>
      <c r="HN11" s="3"/>
      <c r="HO11" s="3"/>
      <c r="HP11" s="3"/>
      <c r="HQ11" s="3"/>
    </row>
    <row r="12" spans="1:225" ht="19.8" customHeight="1" x14ac:dyDescent="0.3">
      <c r="A12" s="31">
        <v>11020000</v>
      </c>
      <c r="B12" s="38" t="s">
        <v>14</v>
      </c>
      <c r="C12" s="46" t="e">
        <f t="shared" si="0"/>
        <v>#REF!</v>
      </c>
      <c r="D12" s="46" t="e">
        <f>#REF!</f>
        <v>#REF!</v>
      </c>
      <c r="E12" s="46" t="e">
        <f>#REF!</f>
        <v>#REF!</v>
      </c>
      <c r="F12" s="14"/>
      <c r="G12" s="17"/>
      <c r="H12" s="17"/>
      <c r="I12" s="17"/>
      <c r="HI12" s="3"/>
      <c r="HJ12" s="3"/>
      <c r="HK12" s="3"/>
      <c r="HL12" s="3"/>
      <c r="HM12" s="3"/>
      <c r="HN12" s="3"/>
      <c r="HO12" s="3"/>
      <c r="HP12" s="3"/>
      <c r="HQ12" s="3"/>
    </row>
    <row r="13" spans="1:225" ht="28.5" customHeight="1" x14ac:dyDescent="0.3">
      <c r="A13" s="62" t="s">
        <v>29</v>
      </c>
      <c r="B13" s="53" t="s">
        <v>30</v>
      </c>
      <c r="C13" s="46" t="e">
        <f t="shared" si="0"/>
        <v>#REF!</v>
      </c>
      <c r="D13" s="46" t="e">
        <f>#REF!</f>
        <v>#REF!</v>
      </c>
      <c r="E13" s="46" t="e">
        <f>#REF!</f>
        <v>#REF!</v>
      </c>
      <c r="F13" s="14"/>
      <c r="G13" s="17"/>
      <c r="H13" s="17"/>
      <c r="I13" s="17"/>
      <c r="HI13" s="3"/>
      <c r="HJ13" s="3"/>
      <c r="HK13" s="3"/>
      <c r="HL13" s="3"/>
      <c r="HM13" s="3"/>
      <c r="HN13" s="3"/>
      <c r="HO13" s="3"/>
      <c r="HP13" s="3"/>
      <c r="HQ13" s="3"/>
    </row>
    <row r="14" spans="1:225" ht="32.25" customHeight="1" x14ac:dyDescent="0.3">
      <c r="A14" s="82" t="s">
        <v>31</v>
      </c>
      <c r="B14" s="54" t="s">
        <v>32</v>
      </c>
      <c r="C14" s="46" t="e">
        <f t="shared" si="0"/>
        <v>#REF!</v>
      </c>
      <c r="D14" s="46" t="e">
        <f>#REF!</f>
        <v>#REF!</v>
      </c>
      <c r="E14" s="46" t="e">
        <f>#REF!</f>
        <v>#REF!</v>
      </c>
      <c r="F14" s="14"/>
      <c r="G14" s="17"/>
      <c r="H14" s="17"/>
      <c r="I14" s="17"/>
      <c r="HI14" s="3"/>
      <c r="HJ14" s="3"/>
      <c r="HK14" s="3"/>
      <c r="HL14" s="3"/>
      <c r="HM14" s="3"/>
      <c r="HN14" s="3"/>
      <c r="HO14" s="3"/>
      <c r="HP14" s="3"/>
      <c r="HQ14" s="3"/>
    </row>
    <row r="15" spans="1:225" ht="21.75" customHeight="1" x14ac:dyDescent="0.3">
      <c r="A15" s="32">
        <v>14000000</v>
      </c>
      <c r="B15" s="39" t="s">
        <v>15</v>
      </c>
      <c r="C15" s="80" t="e">
        <f t="shared" si="0"/>
        <v>#REF!</v>
      </c>
      <c r="D15" s="80" t="e">
        <f>#REF!</f>
        <v>#REF!</v>
      </c>
      <c r="E15" s="80" t="e">
        <f>#REF!</f>
        <v>#REF!</v>
      </c>
      <c r="G15" s="17"/>
      <c r="H15" s="17"/>
      <c r="I15" s="17"/>
    </row>
    <row r="16" spans="1:225" ht="30" hidden="1" customHeight="1" x14ac:dyDescent="0.3">
      <c r="A16" s="41" t="s">
        <v>22</v>
      </c>
      <c r="B16" s="35" t="s">
        <v>23</v>
      </c>
      <c r="C16" s="15" t="e">
        <f>#REF!</f>
        <v>#REF!</v>
      </c>
      <c r="D16" s="15" t="e">
        <f>#REF!</f>
        <v>#REF!</v>
      </c>
      <c r="E16" s="15" t="e">
        <f>#REF!</f>
        <v>#REF!</v>
      </c>
      <c r="G16" s="17"/>
      <c r="H16" s="17"/>
      <c r="I16" s="17"/>
    </row>
    <row r="17" spans="1:9" ht="21" hidden="1" customHeight="1" x14ac:dyDescent="0.3">
      <c r="A17" s="42" t="s">
        <v>24</v>
      </c>
      <c r="B17" s="36" t="s">
        <v>25</v>
      </c>
      <c r="C17" s="15" t="e">
        <f>#REF!</f>
        <v>#REF!</v>
      </c>
      <c r="D17" s="15" t="e">
        <f>#REF!</f>
        <v>#REF!</v>
      </c>
      <c r="E17" s="15" t="e">
        <f>#REF!</f>
        <v>#REF!</v>
      </c>
      <c r="G17" s="17"/>
      <c r="H17" s="17"/>
      <c r="I17" s="17"/>
    </row>
    <row r="18" spans="1:9" ht="21" customHeight="1" x14ac:dyDescent="0.3">
      <c r="A18" s="41" t="s">
        <v>22</v>
      </c>
      <c r="B18" s="35" t="s">
        <v>23</v>
      </c>
      <c r="C18" s="15" t="e">
        <f t="shared" ref="C18:C23" si="1">D18+E18</f>
        <v>#REF!</v>
      </c>
      <c r="D18" s="15" t="e">
        <f>#REF!</f>
        <v>#REF!</v>
      </c>
      <c r="E18" s="15" t="e">
        <f>#REF!</f>
        <v>#REF!</v>
      </c>
      <c r="G18" s="17"/>
      <c r="H18" s="17"/>
      <c r="I18" s="17"/>
    </row>
    <row r="19" spans="1:9" ht="21" customHeight="1" x14ac:dyDescent="0.3">
      <c r="A19" s="42" t="s">
        <v>24</v>
      </c>
      <c r="B19" s="36" t="s">
        <v>25</v>
      </c>
      <c r="C19" s="15" t="e">
        <f t="shared" si="1"/>
        <v>#REF!</v>
      </c>
      <c r="D19" s="15" t="e">
        <f>#REF!</f>
        <v>#REF!</v>
      </c>
      <c r="E19" s="15" t="e">
        <f>#REF!</f>
        <v>#REF!</v>
      </c>
      <c r="G19" s="17"/>
      <c r="H19" s="17"/>
      <c r="I19" s="17"/>
    </row>
    <row r="20" spans="1:9" ht="45.3" customHeight="1" x14ac:dyDescent="0.3">
      <c r="A20" s="31">
        <v>14060000</v>
      </c>
      <c r="B20" s="35" t="s">
        <v>16</v>
      </c>
      <c r="C20" s="46" t="e">
        <f t="shared" si="1"/>
        <v>#REF!</v>
      </c>
      <c r="D20" s="46" t="e">
        <f>#REF!</f>
        <v>#REF!</v>
      </c>
      <c r="E20" s="46" t="e">
        <f>#REF!</f>
        <v>#REF!</v>
      </c>
      <c r="G20" s="17"/>
      <c r="H20" s="17"/>
      <c r="I20" s="17"/>
    </row>
    <row r="21" spans="1:9" ht="16.5" hidden="1" customHeight="1" x14ac:dyDescent="0.3">
      <c r="A21" s="81" t="s">
        <v>37</v>
      </c>
      <c r="B21" s="24" t="s">
        <v>38</v>
      </c>
      <c r="C21" s="46" t="e">
        <f t="shared" si="1"/>
        <v>#REF!</v>
      </c>
      <c r="D21" s="46" t="e">
        <f>#REF!</f>
        <v>#REF!</v>
      </c>
      <c r="E21" s="46" t="e">
        <f>#REF!</f>
        <v>#REF!</v>
      </c>
      <c r="G21" s="17"/>
      <c r="H21" s="17"/>
      <c r="I21" s="17"/>
    </row>
    <row r="22" spans="1:9" ht="27.6" hidden="1" x14ac:dyDescent="0.3">
      <c r="A22" s="62" t="s">
        <v>39</v>
      </c>
      <c r="B22" s="53" t="s">
        <v>40</v>
      </c>
      <c r="C22" s="46" t="e">
        <f t="shared" si="1"/>
        <v>#REF!</v>
      </c>
      <c r="D22" s="46" t="e">
        <f>#REF!</f>
        <v>#REF!</v>
      </c>
      <c r="E22" s="46" t="e">
        <f>#REF!</f>
        <v>#REF!</v>
      </c>
      <c r="G22" s="17"/>
      <c r="H22" s="17"/>
      <c r="I22" s="17"/>
    </row>
    <row r="23" spans="1:9" ht="105.6" hidden="1" x14ac:dyDescent="0.3">
      <c r="A23" s="83" t="s">
        <v>41</v>
      </c>
      <c r="B23" s="84" t="s">
        <v>42</v>
      </c>
      <c r="C23" s="85" t="e">
        <f t="shared" si="1"/>
        <v>#REF!</v>
      </c>
      <c r="D23" s="86" t="e">
        <f>#REF!</f>
        <v>#REF!</v>
      </c>
      <c r="E23" s="86" t="e">
        <f>#REF!</f>
        <v>#REF!</v>
      </c>
    </row>
  </sheetData>
  <mergeCells count="4">
    <mergeCell ref="C1:E1"/>
    <mergeCell ref="A3:E3"/>
    <mergeCell ref="A5:E5"/>
    <mergeCell ref="A6:E6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3" tint="0.39997558519241921"/>
    <pageSetUpPr fitToPage="1"/>
  </sheetPr>
  <dimension ref="A1:K22"/>
  <sheetViews>
    <sheetView showGridLines="0" view="pageBreakPreview" zoomScaleNormal="100" zoomScaleSheetLayoutView="100" workbookViewId="0">
      <selection activeCell="F5" sqref="F5:K15"/>
    </sheetView>
  </sheetViews>
  <sheetFormatPr defaultColWidth="8.77734375" defaultRowHeight="14.4" x14ac:dyDescent="0.3"/>
  <cols>
    <col min="1" max="1" width="10" customWidth="1"/>
    <col min="2" max="2" width="38.109375" customWidth="1"/>
    <col min="3" max="3" width="15.77734375" customWidth="1"/>
    <col min="4" max="4" width="13.44140625" customWidth="1"/>
    <col min="5" max="5" width="15" customWidth="1"/>
    <col min="6" max="6" width="18.44140625" customWidth="1"/>
    <col min="7" max="7" width="13.44140625" customWidth="1"/>
    <col min="8" max="8" width="15" customWidth="1"/>
    <col min="9" max="10" width="13.44140625" customWidth="1"/>
    <col min="11" max="11" width="15.44140625" customWidth="1"/>
    <col min="257" max="257" width="9.44140625" customWidth="1"/>
    <col min="258" max="258" width="39.44140625" customWidth="1"/>
    <col min="259" max="266" width="13.44140625" customWidth="1"/>
    <col min="267" max="267" width="15.44140625" customWidth="1"/>
    <col min="513" max="513" width="9.44140625" customWidth="1"/>
    <col min="514" max="514" width="39.44140625" customWidth="1"/>
    <col min="515" max="522" width="13.44140625" customWidth="1"/>
    <col min="523" max="523" width="15.44140625" customWidth="1"/>
    <col min="769" max="769" width="9.44140625" customWidth="1"/>
    <col min="770" max="770" width="39.44140625" customWidth="1"/>
    <col min="771" max="778" width="13.44140625" customWidth="1"/>
    <col min="779" max="779" width="15.44140625" customWidth="1"/>
    <col min="1025" max="1025" width="9.44140625" customWidth="1"/>
    <col min="1026" max="1026" width="39.44140625" customWidth="1"/>
    <col min="1027" max="1034" width="13.44140625" customWidth="1"/>
    <col min="1035" max="1035" width="15.44140625" customWidth="1"/>
    <col min="1281" max="1281" width="9.44140625" customWidth="1"/>
    <col min="1282" max="1282" width="39.44140625" customWidth="1"/>
    <col min="1283" max="1290" width="13.44140625" customWidth="1"/>
    <col min="1291" max="1291" width="15.44140625" customWidth="1"/>
    <col min="1537" max="1537" width="9.44140625" customWidth="1"/>
    <col min="1538" max="1538" width="39.44140625" customWidth="1"/>
    <col min="1539" max="1546" width="13.44140625" customWidth="1"/>
    <col min="1547" max="1547" width="15.44140625" customWidth="1"/>
    <col min="1793" max="1793" width="9.44140625" customWidth="1"/>
    <col min="1794" max="1794" width="39.44140625" customWidth="1"/>
    <col min="1795" max="1802" width="13.44140625" customWidth="1"/>
    <col min="1803" max="1803" width="15.44140625" customWidth="1"/>
    <col min="2049" max="2049" width="9.44140625" customWidth="1"/>
    <col min="2050" max="2050" width="39.44140625" customWidth="1"/>
    <col min="2051" max="2058" width="13.44140625" customWidth="1"/>
    <col min="2059" max="2059" width="15.44140625" customWidth="1"/>
    <col min="2305" max="2305" width="9.44140625" customWidth="1"/>
    <col min="2306" max="2306" width="39.44140625" customWidth="1"/>
    <col min="2307" max="2314" width="13.44140625" customWidth="1"/>
    <col min="2315" max="2315" width="15.44140625" customWidth="1"/>
    <col min="2561" max="2561" width="9.44140625" customWidth="1"/>
    <col min="2562" max="2562" width="39.44140625" customWidth="1"/>
    <col min="2563" max="2570" width="13.44140625" customWidth="1"/>
    <col min="2571" max="2571" width="15.44140625" customWidth="1"/>
    <col min="2817" max="2817" width="9.44140625" customWidth="1"/>
    <col min="2818" max="2818" width="39.44140625" customWidth="1"/>
    <col min="2819" max="2826" width="13.44140625" customWidth="1"/>
    <col min="2827" max="2827" width="15.44140625" customWidth="1"/>
    <col min="3073" max="3073" width="9.44140625" customWidth="1"/>
    <col min="3074" max="3074" width="39.44140625" customWidth="1"/>
    <col min="3075" max="3082" width="13.44140625" customWidth="1"/>
    <col min="3083" max="3083" width="15.44140625" customWidth="1"/>
    <col min="3329" max="3329" width="9.44140625" customWidth="1"/>
    <col min="3330" max="3330" width="39.44140625" customWidth="1"/>
    <col min="3331" max="3338" width="13.44140625" customWidth="1"/>
    <col min="3339" max="3339" width="15.44140625" customWidth="1"/>
    <col min="3585" max="3585" width="9.44140625" customWidth="1"/>
    <col min="3586" max="3586" width="39.44140625" customWidth="1"/>
    <col min="3587" max="3594" width="13.44140625" customWidth="1"/>
    <col min="3595" max="3595" width="15.44140625" customWidth="1"/>
    <col min="3841" max="3841" width="9.44140625" customWidth="1"/>
    <col min="3842" max="3842" width="39.44140625" customWidth="1"/>
    <col min="3843" max="3850" width="13.44140625" customWidth="1"/>
    <col min="3851" max="3851" width="15.44140625" customWidth="1"/>
    <col min="4097" max="4097" width="9.44140625" customWidth="1"/>
    <col min="4098" max="4098" width="39.44140625" customWidth="1"/>
    <col min="4099" max="4106" width="13.44140625" customWidth="1"/>
    <col min="4107" max="4107" width="15.44140625" customWidth="1"/>
    <col min="4353" max="4353" width="9.44140625" customWidth="1"/>
    <col min="4354" max="4354" width="39.44140625" customWidth="1"/>
    <col min="4355" max="4362" width="13.44140625" customWidth="1"/>
    <col min="4363" max="4363" width="15.44140625" customWidth="1"/>
    <col min="4609" max="4609" width="9.44140625" customWidth="1"/>
    <col min="4610" max="4610" width="39.44140625" customWidth="1"/>
    <col min="4611" max="4618" width="13.44140625" customWidth="1"/>
    <col min="4619" max="4619" width="15.44140625" customWidth="1"/>
    <col min="4865" max="4865" width="9.44140625" customWidth="1"/>
    <col min="4866" max="4866" width="39.44140625" customWidth="1"/>
    <col min="4867" max="4874" width="13.44140625" customWidth="1"/>
    <col min="4875" max="4875" width="15.44140625" customWidth="1"/>
    <col min="5121" max="5121" width="9.44140625" customWidth="1"/>
    <col min="5122" max="5122" width="39.44140625" customWidth="1"/>
    <col min="5123" max="5130" width="13.44140625" customWidth="1"/>
    <col min="5131" max="5131" width="15.44140625" customWidth="1"/>
    <col min="5377" max="5377" width="9.44140625" customWidth="1"/>
    <col min="5378" max="5378" width="39.44140625" customWidth="1"/>
    <col min="5379" max="5386" width="13.44140625" customWidth="1"/>
    <col min="5387" max="5387" width="15.44140625" customWidth="1"/>
    <col min="5633" max="5633" width="9.44140625" customWidth="1"/>
    <col min="5634" max="5634" width="39.44140625" customWidth="1"/>
    <col min="5635" max="5642" width="13.44140625" customWidth="1"/>
    <col min="5643" max="5643" width="15.44140625" customWidth="1"/>
    <col min="5889" max="5889" width="9.44140625" customWidth="1"/>
    <col min="5890" max="5890" width="39.44140625" customWidth="1"/>
    <col min="5891" max="5898" width="13.44140625" customWidth="1"/>
    <col min="5899" max="5899" width="15.44140625" customWidth="1"/>
    <col min="6145" max="6145" width="9.44140625" customWidth="1"/>
    <col min="6146" max="6146" width="39.44140625" customWidth="1"/>
    <col min="6147" max="6154" width="13.44140625" customWidth="1"/>
    <col min="6155" max="6155" width="15.44140625" customWidth="1"/>
    <col min="6401" max="6401" width="9.44140625" customWidth="1"/>
    <col min="6402" max="6402" width="39.44140625" customWidth="1"/>
    <col min="6403" max="6410" width="13.44140625" customWidth="1"/>
    <col min="6411" max="6411" width="15.44140625" customWidth="1"/>
    <col min="6657" max="6657" width="9.44140625" customWidth="1"/>
    <col min="6658" max="6658" width="39.44140625" customWidth="1"/>
    <col min="6659" max="6666" width="13.44140625" customWidth="1"/>
    <col min="6667" max="6667" width="15.44140625" customWidth="1"/>
    <col min="6913" max="6913" width="9.44140625" customWidth="1"/>
    <col min="6914" max="6914" width="39.44140625" customWidth="1"/>
    <col min="6915" max="6922" width="13.44140625" customWidth="1"/>
    <col min="6923" max="6923" width="15.44140625" customWidth="1"/>
    <col min="7169" max="7169" width="9.44140625" customWidth="1"/>
    <col min="7170" max="7170" width="39.44140625" customWidth="1"/>
    <col min="7171" max="7178" width="13.44140625" customWidth="1"/>
    <col min="7179" max="7179" width="15.44140625" customWidth="1"/>
    <col min="7425" max="7425" width="9.44140625" customWidth="1"/>
    <col min="7426" max="7426" width="39.44140625" customWidth="1"/>
    <col min="7427" max="7434" width="13.44140625" customWidth="1"/>
    <col min="7435" max="7435" width="15.44140625" customWidth="1"/>
    <col min="7681" max="7681" width="9.44140625" customWidth="1"/>
    <col min="7682" max="7682" width="39.44140625" customWidth="1"/>
    <col min="7683" max="7690" width="13.44140625" customWidth="1"/>
    <col min="7691" max="7691" width="15.44140625" customWidth="1"/>
    <col min="7937" max="7937" width="9.44140625" customWidth="1"/>
    <col min="7938" max="7938" width="39.44140625" customWidth="1"/>
    <col min="7939" max="7946" width="13.44140625" customWidth="1"/>
    <col min="7947" max="7947" width="15.44140625" customWidth="1"/>
    <col min="8193" max="8193" width="9.44140625" customWidth="1"/>
    <col min="8194" max="8194" width="39.44140625" customWidth="1"/>
    <col min="8195" max="8202" width="13.44140625" customWidth="1"/>
    <col min="8203" max="8203" width="15.44140625" customWidth="1"/>
    <col min="8449" max="8449" width="9.44140625" customWidth="1"/>
    <col min="8450" max="8450" width="39.44140625" customWidth="1"/>
    <col min="8451" max="8458" width="13.44140625" customWidth="1"/>
    <col min="8459" max="8459" width="15.44140625" customWidth="1"/>
    <col min="8705" max="8705" width="9.44140625" customWidth="1"/>
    <col min="8706" max="8706" width="39.44140625" customWidth="1"/>
    <col min="8707" max="8714" width="13.44140625" customWidth="1"/>
    <col min="8715" max="8715" width="15.44140625" customWidth="1"/>
    <col min="8961" max="8961" width="9.44140625" customWidth="1"/>
    <col min="8962" max="8962" width="39.44140625" customWidth="1"/>
    <col min="8963" max="8970" width="13.44140625" customWidth="1"/>
    <col min="8971" max="8971" width="15.44140625" customWidth="1"/>
    <col min="9217" max="9217" width="9.44140625" customWidth="1"/>
    <col min="9218" max="9218" width="39.44140625" customWidth="1"/>
    <col min="9219" max="9226" width="13.44140625" customWidth="1"/>
    <col min="9227" max="9227" width="15.44140625" customWidth="1"/>
    <col min="9473" max="9473" width="9.44140625" customWidth="1"/>
    <col min="9474" max="9474" width="39.44140625" customWidth="1"/>
    <col min="9475" max="9482" width="13.44140625" customWidth="1"/>
    <col min="9483" max="9483" width="15.44140625" customWidth="1"/>
    <col min="9729" max="9729" width="9.44140625" customWidth="1"/>
    <col min="9730" max="9730" width="39.44140625" customWidth="1"/>
    <col min="9731" max="9738" width="13.44140625" customWidth="1"/>
    <col min="9739" max="9739" width="15.44140625" customWidth="1"/>
    <col min="9985" max="9985" width="9.44140625" customWidth="1"/>
    <col min="9986" max="9986" width="39.44140625" customWidth="1"/>
    <col min="9987" max="9994" width="13.44140625" customWidth="1"/>
    <col min="9995" max="9995" width="15.44140625" customWidth="1"/>
    <col min="10241" max="10241" width="9.44140625" customWidth="1"/>
    <col min="10242" max="10242" width="39.44140625" customWidth="1"/>
    <col min="10243" max="10250" width="13.44140625" customWidth="1"/>
    <col min="10251" max="10251" width="15.44140625" customWidth="1"/>
    <col min="10497" max="10497" width="9.44140625" customWidth="1"/>
    <col min="10498" max="10498" width="39.44140625" customWidth="1"/>
    <col min="10499" max="10506" width="13.44140625" customWidth="1"/>
    <col min="10507" max="10507" width="15.44140625" customWidth="1"/>
    <col min="10753" max="10753" width="9.44140625" customWidth="1"/>
    <col min="10754" max="10754" width="39.44140625" customWidth="1"/>
    <col min="10755" max="10762" width="13.44140625" customWidth="1"/>
    <col min="10763" max="10763" width="15.44140625" customWidth="1"/>
    <col min="11009" max="11009" width="9.44140625" customWidth="1"/>
    <col min="11010" max="11010" width="39.44140625" customWidth="1"/>
    <col min="11011" max="11018" width="13.44140625" customWidth="1"/>
    <col min="11019" max="11019" width="15.44140625" customWidth="1"/>
    <col min="11265" max="11265" width="9.44140625" customWidth="1"/>
    <col min="11266" max="11266" width="39.44140625" customWidth="1"/>
    <col min="11267" max="11274" width="13.44140625" customWidth="1"/>
    <col min="11275" max="11275" width="15.44140625" customWidth="1"/>
    <col min="11521" max="11521" width="9.44140625" customWidth="1"/>
    <col min="11522" max="11522" width="39.44140625" customWidth="1"/>
    <col min="11523" max="11530" width="13.44140625" customWidth="1"/>
    <col min="11531" max="11531" width="15.44140625" customWidth="1"/>
    <col min="11777" max="11777" width="9.44140625" customWidth="1"/>
    <col min="11778" max="11778" width="39.44140625" customWidth="1"/>
    <col min="11779" max="11786" width="13.44140625" customWidth="1"/>
    <col min="11787" max="11787" width="15.44140625" customWidth="1"/>
    <col min="12033" max="12033" width="9.44140625" customWidth="1"/>
    <col min="12034" max="12034" width="39.44140625" customWidth="1"/>
    <col min="12035" max="12042" width="13.44140625" customWidth="1"/>
    <col min="12043" max="12043" width="15.44140625" customWidth="1"/>
    <col min="12289" max="12289" width="9.44140625" customWidth="1"/>
    <col min="12290" max="12290" width="39.44140625" customWidth="1"/>
    <col min="12291" max="12298" width="13.44140625" customWidth="1"/>
    <col min="12299" max="12299" width="15.44140625" customWidth="1"/>
    <col min="12545" max="12545" width="9.44140625" customWidth="1"/>
    <col min="12546" max="12546" width="39.44140625" customWidth="1"/>
    <col min="12547" max="12554" width="13.44140625" customWidth="1"/>
    <col min="12555" max="12555" width="15.44140625" customWidth="1"/>
    <col min="12801" max="12801" width="9.44140625" customWidth="1"/>
    <col min="12802" max="12802" width="39.44140625" customWidth="1"/>
    <col min="12803" max="12810" width="13.44140625" customWidth="1"/>
    <col min="12811" max="12811" width="15.44140625" customWidth="1"/>
    <col min="13057" max="13057" width="9.44140625" customWidth="1"/>
    <col min="13058" max="13058" width="39.44140625" customWidth="1"/>
    <col min="13059" max="13066" width="13.44140625" customWidth="1"/>
    <col min="13067" max="13067" width="15.44140625" customWidth="1"/>
    <col min="13313" max="13313" width="9.44140625" customWidth="1"/>
    <col min="13314" max="13314" width="39.44140625" customWidth="1"/>
    <col min="13315" max="13322" width="13.44140625" customWidth="1"/>
    <col min="13323" max="13323" width="15.44140625" customWidth="1"/>
    <col min="13569" max="13569" width="9.44140625" customWidth="1"/>
    <col min="13570" max="13570" width="39.44140625" customWidth="1"/>
    <col min="13571" max="13578" width="13.44140625" customWidth="1"/>
    <col min="13579" max="13579" width="15.44140625" customWidth="1"/>
    <col min="13825" max="13825" width="9.44140625" customWidth="1"/>
    <col min="13826" max="13826" width="39.44140625" customWidth="1"/>
    <col min="13827" max="13834" width="13.44140625" customWidth="1"/>
    <col min="13835" max="13835" width="15.44140625" customWidth="1"/>
    <col min="14081" max="14081" width="9.44140625" customWidth="1"/>
    <col min="14082" max="14082" width="39.44140625" customWidth="1"/>
    <col min="14083" max="14090" width="13.44140625" customWidth="1"/>
    <col min="14091" max="14091" width="15.44140625" customWidth="1"/>
    <col min="14337" max="14337" width="9.44140625" customWidth="1"/>
    <col min="14338" max="14338" width="39.44140625" customWidth="1"/>
    <col min="14339" max="14346" width="13.44140625" customWidth="1"/>
    <col min="14347" max="14347" width="15.44140625" customWidth="1"/>
    <col min="14593" max="14593" width="9.44140625" customWidth="1"/>
    <col min="14594" max="14594" width="39.44140625" customWidth="1"/>
    <col min="14595" max="14602" width="13.44140625" customWidth="1"/>
    <col min="14603" max="14603" width="15.44140625" customWidth="1"/>
    <col min="14849" max="14849" width="9.44140625" customWidth="1"/>
    <col min="14850" max="14850" width="39.44140625" customWidth="1"/>
    <col min="14851" max="14858" width="13.44140625" customWidth="1"/>
    <col min="14859" max="14859" width="15.44140625" customWidth="1"/>
    <col min="15105" max="15105" width="9.44140625" customWidth="1"/>
    <col min="15106" max="15106" width="39.44140625" customWidth="1"/>
    <col min="15107" max="15114" width="13.44140625" customWidth="1"/>
    <col min="15115" max="15115" width="15.44140625" customWidth="1"/>
    <col min="15361" max="15361" width="9.44140625" customWidth="1"/>
    <col min="15362" max="15362" width="39.44140625" customWidth="1"/>
    <col min="15363" max="15370" width="13.44140625" customWidth="1"/>
    <col min="15371" max="15371" width="15.44140625" customWidth="1"/>
    <col min="15617" max="15617" width="9.44140625" customWidth="1"/>
    <col min="15618" max="15618" width="39.44140625" customWidth="1"/>
    <col min="15619" max="15626" width="13.44140625" customWidth="1"/>
    <col min="15627" max="15627" width="15.44140625" customWidth="1"/>
    <col min="15873" max="15873" width="9.44140625" customWidth="1"/>
    <col min="15874" max="15874" width="39.44140625" customWidth="1"/>
    <col min="15875" max="15882" width="13.44140625" customWidth="1"/>
    <col min="15883" max="15883" width="15.44140625" customWidth="1"/>
    <col min="16129" max="16129" width="9.44140625" customWidth="1"/>
    <col min="16130" max="16130" width="39.44140625" customWidth="1"/>
    <col min="16131" max="16138" width="13.44140625" customWidth="1"/>
    <col min="16139" max="16139" width="15.44140625" customWidth="1"/>
  </cols>
  <sheetData>
    <row r="1" spans="1:11" ht="36.75" customHeight="1" x14ac:dyDescent="0.3">
      <c r="A1" s="225" t="s">
        <v>36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4.25" customHeight="1" x14ac:dyDescent="0.3">
      <c r="A2" s="2"/>
      <c r="B2" s="2"/>
      <c r="C2" s="2"/>
      <c r="D2" s="2"/>
      <c r="E2" s="2"/>
      <c r="K2" s="10" t="s">
        <v>9</v>
      </c>
    </row>
    <row r="3" spans="1:11" ht="35.25" customHeight="1" x14ac:dyDescent="0.3">
      <c r="A3" s="226" t="s">
        <v>1</v>
      </c>
      <c r="B3" s="226" t="s">
        <v>2</v>
      </c>
      <c r="C3" s="226" t="s">
        <v>10</v>
      </c>
      <c r="D3" s="226"/>
      <c r="E3" s="226"/>
      <c r="F3" s="226" t="s">
        <v>11</v>
      </c>
      <c r="G3" s="226"/>
      <c r="H3" s="226"/>
      <c r="I3" s="226" t="s">
        <v>12</v>
      </c>
      <c r="J3" s="226"/>
      <c r="K3" s="226"/>
    </row>
    <row r="4" spans="1:11" ht="31.2" x14ac:dyDescent="0.3">
      <c r="A4" s="226"/>
      <c r="B4" s="226"/>
      <c r="C4" s="16" t="s">
        <v>3</v>
      </c>
      <c r="D4" s="40" t="s">
        <v>4</v>
      </c>
      <c r="E4" s="40" t="s">
        <v>5</v>
      </c>
      <c r="F4" s="16" t="s">
        <v>3</v>
      </c>
      <c r="G4" s="40" t="s">
        <v>4</v>
      </c>
      <c r="H4" s="40" t="s">
        <v>5</v>
      </c>
      <c r="I4" s="16" t="s">
        <v>3</v>
      </c>
      <c r="J4" s="40" t="s">
        <v>4</v>
      </c>
      <c r="K4" s="40" t="s">
        <v>5</v>
      </c>
    </row>
    <row r="5" spans="1:11" ht="20.25" customHeight="1" x14ac:dyDescent="0.3">
      <c r="A5" s="33"/>
      <c r="B5" s="6" t="s">
        <v>6</v>
      </c>
      <c r="C5" s="57">
        <v>1095580446.2</v>
      </c>
      <c r="D5" s="57">
        <v>975170869</v>
      </c>
      <c r="E5" s="57">
        <v>120409577.2</v>
      </c>
      <c r="F5" s="43">
        <f>SUM(G5:H5)</f>
        <v>1100880446.2</v>
      </c>
      <c r="G5" s="15">
        <f t="shared" ref="G5:H15" si="0">D5+J5</f>
        <v>971856869</v>
      </c>
      <c r="H5" s="15">
        <f t="shared" si="0"/>
        <v>129023577.2</v>
      </c>
      <c r="I5" s="43">
        <f>J5+K5</f>
        <v>5300000</v>
      </c>
      <c r="J5" s="15">
        <f>J6</f>
        <v>-3314000</v>
      </c>
      <c r="K5" s="29">
        <f>K6</f>
        <v>8614000</v>
      </c>
    </row>
    <row r="6" spans="1:11" ht="34.5" customHeight="1" x14ac:dyDescent="0.3">
      <c r="A6" s="33"/>
      <c r="B6" s="7" t="s">
        <v>7</v>
      </c>
      <c r="C6" s="57">
        <v>1086816997.3</v>
      </c>
      <c r="D6" s="57">
        <v>966407420.10000002</v>
      </c>
      <c r="E6" s="57">
        <v>120409577.2</v>
      </c>
      <c r="F6" s="43">
        <f t="shared" ref="F6:F14" si="1">SUM(G6:H6)</f>
        <v>1092116997.3</v>
      </c>
      <c r="G6" s="15">
        <f t="shared" si="0"/>
        <v>963093420.10000002</v>
      </c>
      <c r="H6" s="15">
        <f t="shared" si="0"/>
        <v>129023577.2</v>
      </c>
      <c r="I6" s="43">
        <f>J6+K6</f>
        <v>5300000</v>
      </c>
      <c r="J6" s="15">
        <f>J7+J16</f>
        <v>-3314000</v>
      </c>
      <c r="K6" s="15">
        <f>K7+K16</f>
        <v>8614000</v>
      </c>
    </row>
    <row r="7" spans="1:11" s="52" customFormat="1" ht="19.8" customHeight="1" x14ac:dyDescent="0.3">
      <c r="A7" s="28">
        <v>10000000</v>
      </c>
      <c r="B7" s="24" t="s">
        <v>8</v>
      </c>
      <c r="C7" s="58">
        <v>926549256.5999999</v>
      </c>
      <c r="D7" s="58">
        <v>856202934.0999999</v>
      </c>
      <c r="E7" s="58">
        <v>70346322.5</v>
      </c>
      <c r="F7" s="43">
        <f t="shared" si="1"/>
        <v>931849256.5999999</v>
      </c>
      <c r="G7" s="15">
        <f t="shared" si="0"/>
        <v>852888934.0999999</v>
      </c>
      <c r="H7" s="15">
        <f t="shared" si="0"/>
        <v>78960322.5</v>
      </c>
      <c r="I7" s="43">
        <f t="shared" ref="I7:I15" si="2">J7+K7</f>
        <v>5300000</v>
      </c>
      <c r="J7" s="15">
        <f>J8+J10+J12</f>
        <v>-3314000</v>
      </c>
      <c r="K7" s="15">
        <f>K8+K10+K12</f>
        <v>8614000</v>
      </c>
    </row>
    <row r="8" spans="1:11" ht="31.5" customHeight="1" x14ac:dyDescent="0.3">
      <c r="A8" s="30">
        <v>11000000</v>
      </c>
      <c r="B8" s="53" t="s">
        <v>13</v>
      </c>
      <c r="C8" s="59">
        <v>248264365.09999999</v>
      </c>
      <c r="D8" s="60">
        <v>248264365.09999999</v>
      </c>
      <c r="E8" s="60">
        <v>0</v>
      </c>
      <c r="F8" s="43">
        <f t="shared" si="1"/>
        <v>250164365.09999999</v>
      </c>
      <c r="G8" s="15">
        <f t="shared" si="0"/>
        <v>248264365.09999999</v>
      </c>
      <c r="H8" s="44">
        <f t="shared" si="0"/>
        <v>1900000</v>
      </c>
      <c r="I8" s="68">
        <f t="shared" si="2"/>
        <v>1900000</v>
      </c>
      <c r="J8" s="44">
        <f>J9</f>
        <v>0</v>
      </c>
      <c r="K8" s="51">
        <f>K9</f>
        <v>1900000</v>
      </c>
    </row>
    <row r="9" spans="1:11" s="55" customFormat="1" ht="18.75" customHeight="1" x14ac:dyDescent="0.3">
      <c r="A9" s="34">
        <v>11020000</v>
      </c>
      <c r="B9" s="54" t="s">
        <v>14</v>
      </c>
      <c r="C9" s="70">
        <v>118900000</v>
      </c>
      <c r="D9" s="71">
        <v>118900000</v>
      </c>
      <c r="E9" s="72">
        <v>0</v>
      </c>
      <c r="F9" s="43">
        <f t="shared" si="1"/>
        <v>120800000</v>
      </c>
      <c r="G9" s="46">
        <f t="shared" si="0"/>
        <v>118900000</v>
      </c>
      <c r="H9" s="48">
        <f t="shared" si="0"/>
        <v>1900000</v>
      </c>
      <c r="I9" s="67">
        <f t="shared" si="2"/>
        <v>1900000</v>
      </c>
      <c r="J9" s="48"/>
      <c r="K9" s="48">
        <v>1900000</v>
      </c>
    </row>
    <row r="10" spans="1:11" s="55" customFormat="1" ht="30.75" customHeight="1" x14ac:dyDescent="0.3">
      <c r="A10" s="62" t="s">
        <v>29</v>
      </c>
      <c r="B10" s="53" t="s">
        <v>30</v>
      </c>
      <c r="C10" s="60">
        <v>55334925.999999993</v>
      </c>
      <c r="D10" s="60">
        <v>54903925.999999993</v>
      </c>
      <c r="E10" s="60">
        <v>431000</v>
      </c>
      <c r="F10" s="68">
        <f t="shared" si="1"/>
        <v>57334925.999999993</v>
      </c>
      <c r="G10" s="44">
        <f t="shared" si="0"/>
        <v>56903925.999999993</v>
      </c>
      <c r="H10" s="44">
        <f t="shared" si="0"/>
        <v>431000</v>
      </c>
      <c r="I10" s="68">
        <f>J10+K10</f>
        <v>2000000</v>
      </c>
      <c r="J10" s="44">
        <f>J11</f>
        <v>2000000</v>
      </c>
      <c r="K10" s="51">
        <f>K11</f>
        <v>0</v>
      </c>
    </row>
    <row r="11" spans="1:11" s="55" customFormat="1" ht="26.4" x14ac:dyDescent="0.3">
      <c r="A11" s="82" t="s">
        <v>31</v>
      </c>
      <c r="B11" s="54" t="s">
        <v>32</v>
      </c>
      <c r="C11" s="73">
        <v>38106590.799999997</v>
      </c>
      <c r="D11" s="73">
        <v>38106590.799999997</v>
      </c>
      <c r="E11" s="73">
        <v>0</v>
      </c>
      <c r="F11" s="67">
        <f t="shared" si="1"/>
        <v>40106590.799999997</v>
      </c>
      <c r="G11" s="46">
        <f t="shared" si="0"/>
        <v>40106590.799999997</v>
      </c>
      <c r="H11" s="48">
        <f t="shared" si="0"/>
        <v>0</v>
      </c>
      <c r="I11" s="67">
        <f t="shared" si="2"/>
        <v>2000000</v>
      </c>
      <c r="J11" s="46">
        <v>2000000</v>
      </c>
      <c r="K11" s="79"/>
    </row>
    <row r="12" spans="1:11" s="52" customFormat="1" ht="18.75" customHeight="1" x14ac:dyDescent="0.3">
      <c r="A12" s="32">
        <v>14000000</v>
      </c>
      <c r="B12" s="39" t="s">
        <v>15</v>
      </c>
      <c r="C12" s="74">
        <v>587251000</v>
      </c>
      <c r="D12" s="74">
        <v>525994000</v>
      </c>
      <c r="E12" s="74">
        <v>61257000</v>
      </c>
      <c r="F12" s="43">
        <f t="shared" si="1"/>
        <v>588651000</v>
      </c>
      <c r="G12" s="15">
        <f t="shared" si="0"/>
        <v>520680000</v>
      </c>
      <c r="H12" s="63">
        <f t="shared" si="0"/>
        <v>67971000</v>
      </c>
      <c r="I12" s="68">
        <f>J12+K12</f>
        <v>1400000</v>
      </c>
      <c r="J12" s="44">
        <f>J13+J15</f>
        <v>-5314000</v>
      </c>
      <c r="K12" s="44">
        <f>K13+K15</f>
        <v>6714000</v>
      </c>
    </row>
    <row r="13" spans="1:11" ht="29.25" customHeight="1" x14ac:dyDescent="0.3">
      <c r="A13" s="41" t="s">
        <v>22</v>
      </c>
      <c r="B13" s="35" t="s">
        <v>23</v>
      </c>
      <c r="C13" s="75">
        <f t="shared" ref="C13" si="3">SUM(D13:E13)</f>
        <v>77342861</v>
      </c>
      <c r="D13" s="76">
        <v>77342861</v>
      </c>
      <c r="E13" s="76"/>
      <c r="F13" s="69">
        <f t="shared" si="1"/>
        <v>77342861</v>
      </c>
      <c r="G13" s="48">
        <f t="shared" si="0"/>
        <v>70628861</v>
      </c>
      <c r="H13" s="64">
        <f t="shared" si="0"/>
        <v>6714000</v>
      </c>
      <c r="I13" s="68">
        <f t="shared" si="2"/>
        <v>0</v>
      </c>
      <c r="J13" s="64">
        <f>J14</f>
        <v>-6714000</v>
      </c>
      <c r="K13" s="65">
        <f>K14</f>
        <v>6714000</v>
      </c>
    </row>
    <row r="14" spans="1:11" s="52" customFormat="1" ht="18" customHeight="1" x14ac:dyDescent="0.3">
      <c r="A14" s="42" t="s">
        <v>24</v>
      </c>
      <c r="B14" s="36" t="s">
        <v>25</v>
      </c>
      <c r="C14" s="77">
        <v>6714000</v>
      </c>
      <c r="D14" s="78">
        <v>6714000</v>
      </c>
      <c r="E14" s="78">
        <v>0</v>
      </c>
      <c r="F14" s="67">
        <f t="shared" si="1"/>
        <v>6714000</v>
      </c>
      <c r="G14" s="46">
        <f t="shared" si="0"/>
        <v>0</v>
      </c>
      <c r="H14" s="66">
        <f t="shared" si="0"/>
        <v>6714000</v>
      </c>
      <c r="I14" s="67">
        <f t="shared" si="2"/>
        <v>0</v>
      </c>
      <c r="J14" s="66">
        <f>-D14</f>
        <v>-6714000</v>
      </c>
      <c r="K14" s="66">
        <f>D14</f>
        <v>6714000</v>
      </c>
    </row>
    <row r="15" spans="1:11" s="52" customFormat="1" ht="39.6" x14ac:dyDescent="0.3">
      <c r="A15" s="61" t="s">
        <v>28</v>
      </c>
      <c r="B15" s="38" t="s">
        <v>16</v>
      </c>
      <c r="C15" s="72">
        <v>96800000</v>
      </c>
      <c r="D15" s="72">
        <v>96800000</v>
      </c>
      <c r="E15" s="72">
        <v>0</v>
      </c>
      <c r="F15" s="67">
        <f>SUM(G15:H15)</f>
        <v>98200000</v>
      </c>
      <c r="G15" s="46">
        <f t="shared" si="0"/>
        <v>98200000</v>
      </c>
      <c r="H15" s="49">
        <f t="shared" si="0"/>
        <v>0</v>
      </c>
      <c r="I15" s="67">
        <f t="shared" si="2"/>
        <v>1400000</v>
      </c>
      <c r="J15" s="66">
        <v>1400000</v>
      </c>
      <c r="K15" s="50">
        <v>0</v>
      </c>
    </row>
    <row r="16" spans="1:11" s="25" customFormat="1" hidden="1" x14ac:dyDescent="0.3">
      <c r="A16" s="81" t="s">
        <v>37</v>
      </c>
      <c r="B16" s="24" t="s">
        <v>38</v>
      </c>
      <c r="C16" s="58">
        <v>156698525.20000002</v>
      </c>
      <c r="D16" s="58">
        <v>109149121.20000002</v>
      </c>
      <c r="E16" s="58">
        <v>47549404</v>
      </c>
      <c r="F16" s="15">
        <f>G16+H16</f>
        <v>156698525.20000002</v>
      </c>
      <c r="G16" s="15">
        <f t="shared" ref="G16:H18" si="4">D16+J16</f>
        <v>109149121.20000002</v>
      </c>
      <c r="H16" s="15">
        <f t="shared" si="4"/>
        <v>47549404</v>
      </c>
      <c r="I16" s="15">
        <f>I17</f>
        <v>0</v>
      </c>
      <c r="J16" s="15">
        <f>J17</f>
        <v>0</v>
      </c>
      <c r="K16" s="15">
        <f>K17</f>
        <v>0</v>
      </c>
    </row>
    <row r="17" spans="1:11" s="25" customFormat="1" ht="27.6" hidden="1" x14ac:dyDescent="0.3">
      <c r="A17" s="62" t="s">
        <v>39</v>
      </c>
      <c r="B17" s="53" t="s">
        <v>40</v>
      </c>
      <c r="C17" s="60">
        <v>86327601.900000006</v>
      </c>
      <c r="D17" s="60">
        <v>85819962.900000006</v>
      </c>
      <c r="E17" s="60">
        <v>507639</v>
      </c>
      <c r="F17" s="45">
        <f>G17+H17</f>
        <v>86327601.900000006</v>
      </c>
      <c r="G17" s="45">
        <f t="shared" si="4"/>
        <v>85819962.900000006</v>
      </c>
      <c r="H17" s="45">
        <f t="shared" si="4"/>
        <v>507639</v>
      </c>
      <c r="I17" s="45">
        <f>J17+K17</f>
        <v>0</v>
      </c>
      <c r="J17" s="45">
        <f>J18</f>
        <v>0</v>
      </c>
      <c r="K17" s="45">
        <f>K18</f>
        <v>0</v>
      </c>
    </row>
    <row r="18" spans="1:11" ht="105.6" hidden="1" x14ac:dyDescent="0.3">
      <c r="A18" s="61" t="s">
        <v>41</v>
      </c>
      <c r="B18" s="38" t="s">
        <v>42</v>
      </c>
      <c r="C18" s="72">
        <v>41295149</v>
      </c>
      <c r="D18" s="72">
        <v>41295149</v>
      </c>
      <c r="E18" s="72">
        <v>0</v>
      </c>
      <c r="F18" s="47">
        <f>G18+H18</f>
        <v>41295149</v>
      </c>
      <c r="G18" s="47">
        <f t="shared" si="4"/>
        <v>41295149</v>
      </c>
      <c r="H18" s="47">
        <f t="shared" si="4"/>
        <v>0</v>
      </c>
      <c r="I18" s="47">
        <f>J18+K18</f>
        <v>0</v>
      </c>
      <c r="J18" s="47">
        <v>0</v>
      </c>
      <c r="K18" s="47"/>
    </row>
    <row r="19" spans="1:11" ht="15.6" x14ac:dyDescent="0.3">
      <c r="B19" s="11"/>
      <c r="C19" s="11"/>
      <c r="D19" s="11"/>
      <c r="E19" s="11"/>
      <c r="F19" s="22"/>
      <c r="G19" s="22"/>
      <c r="H19" s="22"/>
    </row>
    <row r="20" spans="1:11" ht="15.6" x14ac:dyDescent="0.3">
      <c r="B20" s="12"/>
      <c r="C20" s="13"/>
      <c r="D20" s="12"/>
      <c r="E20" s="12"/>
      <c r="F20" s="22"/>
      <c r="G20" s="22"/>
      <c r="H20" s="22"/>
    </row>
    <row r="21" spans="1:11" ht="15.6" x14ac:dyDescent="0.3">
      <c r="F21" s="22"/>
      <c r="G21" s="22"/>
      <c r="H21" s="22"/>
    </row>
    <row r="22" spans="1:11" ht="15.6" x14ac:dyDescent="0.3">
      <c r="F22" s="22"/>
      <c r="G22" s="22"/>
      <c r="H22" s="22"/>
    </row>
  </sheetData>
  <mergeCells count="6">
    <mergeCell ref="A1:K1"/>
    <mergeCell ref="A3:A4"/>
    <mergeCell ref="B3:B4"/>
    <mergeCell ref="C3:E3"/>
    <mergeCell ref="F3:H3"/>
    <mergeCell ref="I3:K3"/>
  </mergeCells>
  <pageMargins left="0.51181102362204722" right="0.31496062992125984" top="0.74803149606299213" bottom="0.74803149606299213" header="0.31496062992125984" footer="0.31496062992125984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O18"/>
  <sheetViews>
    <sheetView showGridLines="0" showZeros="0" tabSelected="1" showOutlineSymbols="0" view="pageBreakPreview" topLeftCell="A4" zoomScale="75" zoomScaleNormal="100" zoomScaleSheetLayoutView="75" workbookViewId="0">
      <selection activeCell="O13" sqref="O13"/>
    </sheetView>
  </sheetViews>
  <sheetFormatPr defaultColWidth="6.77734375" defaultRowHeight="13.2" x14ac:dyDescent="0.3"/>
  <cols>
    <col min="1" max="2" width="14.44140625" style="18" customWidth="1"/>
    <col min="3" max="3" width="39.109375" style="20" customWidth="1"/>
    <col min="4" max="4" width="15.44140625" style="18" customWidth="1"/>
    <col min="5" max="8" width="13.44140625" style="18" customWidth="1"/>
    <col min="9" max="9" width="14" style="18" customWidth="1"/>
    <col min="10" max="12" width="13.44140625" style="18" customWidth="1"/>
    <col min="13" max="13" width="15.44140625" style="18" customWidth="1"/>
    <col min="14" max="14" width="16" style="18" customWidth="1"/>
    <col min="15" max="15" width="16.44140625" style="18" customWidth="1"/>
    <col min="16" max="256" width="6.77734375" style="18"/>
    <col min="257" max="257" width="15.44140625" style="18" customWidth="1"/>
    <col min="258" max="258" width="12.44140625" style="18" customWidth="1"/>
    <col min="259" max="259" width="35.44140625" style="18" customWidth="1"/>
    <col min="260" max="260" width="17.44140625" style="18" customWidth="1"/>
    <col min="261" max="261" width="16.44140625" style="18" customWidth="1"/>
    <col min="262" max="262" width="15.44140625" style="18" customWidth="1"/>
    <col min="263" max="263" width="12.77734375" style="18" customWidth="1"/>
    <col min="264" max="264" width="15" style="18" customWidth="1"/>
    <col min="265" max="265" width="15.44140625" style="18" customWidth="1"/>
    <col min="266" max="266" width="15" style="18" customWidth="1"/>
    <col min="267" max="268" width="14.44140625" style="18" customWidth="1"/>
    <col min="269" max="269" width="17" style="18" customWidth="1"/>
    <col min="270" max="270" width="18" style="18" customWidth="1"/>
    <col min="271" max="512" width="6.77734375" style="18"/>
    <col min="513" max="513" width="15.44140625" style="18" customWidth="1"/>
    <col min="514" max="514" width="12.44140625" style="18" customWidth="1"/>
    <col min="515" max="515" width="35.44140625" style="18" customWidth="1"/>
    <col min="516" max="516" width="17.44140625" style="18" customWidth="1"/>
    <col min="517" max="517" width="16.44140625" style="18" customWidth="1"/>
    <col min="518" max="518" width="15.44140625" style="18" customWidth="1"/>
    <col min="519" max="519" width="12.77734375" style="18" customWidth="1"/>
    <col min="520" max="520" width="15" style="18" customWidth="1"/>
    <col min="521" max="521" width="15.44140625" style="18" customWidth="1"/>
    <col min="522" max="522" width="15" style="18" customWidth="1"/>
    <col min="523" max="524" width="14.44140625" style="18" customWidth="1"/>
    <col min="525" max="525" width="17" style="18" customWidth="1"/>
    <col min="526" max="526" width="18" style="18" customWidth="1"/>
    <col min="527" max="768" width="6.77734375" style="18"/>
    <col min="769" max="769" width="15.44140625" style="18" customWidth="1"/>
    <col min="770" max="770" width="12.44140625" style="18" customWidth="1"/>
    <col min="771" max="771" width="35.44140625" style="18" customWidth="1"/>
    <col min="772" max="772" width="17.44140625" style="18" customWidth="1"/>
    <col min="773" max="773" width="16.44140625" style="18" customWidth="1"/>
    <col min="774" max="774" width="15.44140625" style="18" customWidth="1"/>
    <col min="775" max="775" width="12.77734375" style="18" customWidth="1"/>
    <col min="776" max="776" width="15" style="18" customWidth="1"/>
    <col min="777" max="777" width="15.44140625" style="18" customWidth="1"/>
    <col min="778" max="778" width="15" style="18" customWidth="1"/>
    <col min="779" max="780" width="14.44140625" style="18" customWidth="1"/>
    <col min="781" max="781" width="17" style="18" customWidth="1"/>
    <col min="782" max="782" width="18" style="18" customWidth="1"/>
    <col min="783" max="1024" width="6.77734375" style="18"/>
    <col min="1025" max="1025" width="15.44140625" style="18" customWidth="1"/>
    <col min="1026" max="1026" width="12.44140625" style="18" customWidth="1"/>
    <col min="1027" max="1027" width="35.44140625" style="18" customWidth="1"/>
    <col min="1028" max="1028" width="17.44140625" style="18" customWidth="1"/>
    <col min="1029" max="1029" width="16.44140625" style="18" customWidth="1"/>
    <col min="1030" max="1030" width="15.44140625" style="18" customWidth="1"/>
    <col min="1031" max="1031" width="12.77734375" style="18" customWidth="1"/>
    <col min="1032" max="1032" width="15" style="18" customWidth="1"/>
    <col min="1033" max="1033" width="15.44140625" style="18" customWidth="1"/>
    <col min="1034" max="1034" width="15" style="18" customWidth="1"/>
    <col min="1035" max="1036" width="14.44140625" style="18" customWidth="1"/>
    <col min="1037" max="1037" width="17" style="18" customWidth="1"/>
    <col min="1038" max="1038" width="18" style="18" customWidth="1"/>
    <col min="1039" max="1280" width="6.77734375" style="18"/>
    <col min="1281" max="1281" width="15.44140625" style="18" customWidth="1"/>
    <col min="1282" max="1282" width="12.44140625" style="18" customWidth="1"/>
    <col min="1283" max="1283" width="35.44140625" style="18" customWidth="1"/>
    <col min="1284" max="1284" width="17.44140625" style="18" customWidth="1"/>
    <col min="1285" max="1285" width="16.44140625" style="18" customWidth="1"/>
    <col min="1286" max="1286" width="15.44140625" style="18" customWidth="1"/>
    <col min="1287" max="1287" width="12.77734375" style="18" customWidth="1"/>
    <col min="1288" max="1288" width="15" style="18" customWidth="1"/>
    <col min="1289" max="1289" width="15.44140625" style="18" customWidth="1"/>
    <col min="1290" max="1290" width="15" style="18" customWidth="1"/>
    <col min="1291" max="1292" width="14.44140625" style="18" customWidth="1"/>
    <col min="1293" max="1293" width="17" style="18" customWidth="1"/>
    <col min="1294" max="1294" width="18" style="18" customWidth="1"/>
    <col min="1295" max="1536" width="6.77734375" style="18"/>
    <col min="1537" max="1537" width="15.44140625" style="18" customWidth="1"/>
    <col min="1538" max="1538" width="12.44140625" style="18" customWidth="1"/>
    <col min="1539" max="1539" width="35.44140625" style="18" customWidth="1"/>
    <col min="1540" max="1540" width="17.44140625" style="18" customWidth="1"/>
    <col min="1541" max="1541" width="16.44140625" style="18" customWidth="1"/>
    <col min="1542" max="1542" width="15.44140625" style="18" customWidth="1"/>
    <col min="1543" max="1543" width="12.77734375" style="18" customWidth="1"/>
    <col min="1544" max="1544" width="15" style="18" customWidth="1"/>
    <col min="1545" max="1545" width="15.44140625" style="18" customWidth="1"/>
    <col min="1546" max="1546" width="15" style="18" customWidth="1"/>
    <col min="1547" max="1548" width="14.44140625" style="18" customWidth="1"/>
    <col min="1549" max="1549" width="17" style="18" customWidth="1"/>
    <col min="1550" max="1550" width="18" style="18" customWidth="1"/>
    <col min="1551" max="1792" width="6.77734375" style="18"/>
    <col min="1793" max="1793" width="15.44140625" style="18" customWidth="1"/>
    <col min="1794" max="1794" width="12.44140625" style="18" customWidth="1"/>
    <col min="1795" max="1795" width="35.44140625" style="18" customWidth="1"/>
    <col min="1796" max="1796" width="17.44140625" style="18" customWidth="1"/>
    <col min="1797" max="1797" width="16.44140625" style="18" customWidth="1"/>
    <col min="1798" max="1798" width="15.44140625" style="18" customWidth="1"/>
    <col min="1799" max="1799" width="12.77734375" style="18" customWidth="1"/>
    <col min="1800" max="1800" width="15" style="18" customWidth="1"/>
    <col min="1801" max="1801" width="15.44140625" style="18" customWidth="1"/>
    <col min="1802" max="1802" width="15" style="18" customWidth="1"/>
    <col min="1803" max="1804" width="14.44140625" style="18" customWidth="1"/>
    <col min="1805" max="1805" width="17" style="18" customWidth="1"/>
    <col min="1806" max="1806" width="18" style="18" customWidth="1"/>
    <col min="1807" max="2048" width="6.77734375" style="18"/>
    <col min="2049" max="2049" width="15.44140625" style="18" customWidth="1"/>
    <col min="2050" max="2050" width="12.44140625" style="18" customWidth="1"/>
    <col min="2051" max="2051" width="35.44140625" style="18" customWidth="1"/>
    <col min="2052" max="2052" width="17.44140625" style="18" customWidth="1"/>
    <col min="2053" max="2053" width="16.44140625" style="18" customWidth="1"/>
    <col min="2054" max="2054" width="15.44140625" style="18" customWidth="1"/>
    <col min="2055" max="2055" width="12.77734375" style="18" customWidth="1"/>
    <col min="2056" max="2056" width="15" style="18" customWidth="1"/>
    <col min="2057" max="2057" width="15.44140625" style="18" customWidth="1"/>
    <col min="2058" max="2058" width="15" style="18" customWidth="1"/>
    <col min="2059" max="2060" width="14.44140625" style="18" customWidth="1"/>
    <col min="2061" max="2061" width="17" style="18" customWidth="1"/>
    <col min="2062" max="2062" width="18" style="18" customWidth="1"/>
    <col min="2063" max="2304" width="6.77734375" style="18"/>
    <col min="2305" max="2305" width="15.44140625" style="18" customWidth="1"/>
    <col min="2306" max="2306" width="12.44140625" style="18" customWidth="1"/>
    <col min="2307" max="2307" width="35.44140625" style="18" customWidth="1"/>
    <col min="2308" max="2308" width="17.44140625" style="18" customWidth="1"/>
    <col min="2309" max="2309" width="16.44140625" style="18" customWidth="1"/>
    <col min="2310" max="2310" width="15.44140625" style="18" customWidth="1"/>
    <col min="2311" max="2311" width="12.77734375" style="18" customWidth="1"/>
    <col min="2312" max="2312" width="15" style="18" customWidth="1"/>
    <col min="2313" max="2313" width="15.44140625" style="18" customWidth="1"/>
    <col min="2314" max="2314" width="15" style="18" customWidth="1"/>
    <col min="2315" max="2316" width="14.44140625" style="18" customWidth="1"/>
    <col min="2317" max="2317" width="17" style="18" customWidth="1"/>
    <col min="2318" max="2318" width="18" style="18" customWidth="1"/>
    <col min="2319" max="2560" width="6.77734375" style="18"/>
    <col min="2561" max="2561" width="15.44140625" style="18" customWidth="1"/>
    <col min="2562" max="2562" width="12.44140625" style="18" customWidth="1"/>
    <col min="2563" max="2563" width="35.44140625" style="18" customWidth="1"/>
    <col min="2564" max="2564" width="17.44140625" style="18" customWidth="1"/>
    <col min="2565" max="2565" width="16.44140625" style="18" customWidth="1"/>
    <col min="2566" max="2566" width="15.44140625" style="18" customWidth="1"/>
    <col min="2567" max="2567" width="12.77734375" style="18" customWidth="1"/>
    <col min="2568" max="2568" width="15" style="18" customWidth="1"/>
    <col min="2569" max="2569" width="15.44140625" style="18" customWidth="1"/>
    <col min="2570" max="2570" width="15" style="18" customWidth="1"/>
    <col min="2571" max="2572" width="14.44140625" style="18" customWidth="1"/>
    <col min="2573" max="2573" width="17" style="18" customWidth="1"/>
    <col min="2574" max="2574" width="18" style="18" customWidth="1"/>
    <col min="2575" max="2816" width="6.77734375" style="18"/>
    <col min="2817" max="2817" width="15.44140625" style="18" customWidth="1"/>
    <col min="2818" max="2818" width="12.44140625" style="18" customWidth="1"/>
    <col min="2819" max="2819" width="35.44140625" style="18" customWidth="1"/>
    <col min="2820" max="2820" width="17.44140625" style="18" customWidth="1"/>
    <col min="2821" max="2821" width="16.44140625" style="18" customWidth="1"/>
    <col min="2822" max="2822" width="15.44140625" style="18" customWidth="1"/>
    <col min="2823" max="2823" width="12.77734375" style="18" customWidth="1"/>
    <col min="2824" max="2824" width="15" style="18" customWidth="1"/>
    <col min="2825" max="2825" width="15.44140625" style="18" customWidth="1"/>
    <col min="2826" max="2826" width="15" style="18" customWidth="1"/>
    <col min="2827" max="2828" width="14.44140625" style="18" customWidth="1"/>
    <col min="2829" max="2829" width="17" style="18" customWidth="1"/>
    <col min="2830" max="2830" width="18" style="18" customWidth="1"/>
    <col min="2831" max="3072" width="6.77734375" style="18"/>
    <col min="3073" max="3073" width="15.44140625" style="18" customWidth="1"/>
    <col min="3074" max="3074" width="12.44140625" style="18" customWidth="1"/>
    <col min="3075" max="3075" width="35.44140625" style="18" customWidth="1"/>
    <col min="3076" max="3076" width="17.44140625" style="18" customWidth="1"/>
    <col min="3077" max="3077" width="16.44140625" style="18" customWidth="1"/>
    <col min="3078" max="3078" width="15.44140625" style="18" customWidth="1"/>
    <col min="3079" max="3079" width="12.77734375" style="18" customWidth="1"/>
    <col min="3080" max="3080" width="15" style="18" customWidth="1"/>
    <col min="3081" max="3081" width="15.44140625" style="18" customWidth="1"/>
    <col min="3082" max="3082" width="15" style="18" customWidth="1"/>
    <col min="3083" max="3084" width="14.44140625" style="18" customWidth="1"/>
    <col min="3085" max="3085" width="17" style="18" customWidth="1"/>
    <col min="3086" max="3086" width="18" style="18" customWidth="1"/>
    <col min="3087" max="3328" width="6.77734375" style="18"/>
    <col min="3329" max="3329" width="15.44140625" style="18" customWidth="1"/>
    <col min="3330" max="3330" width="12.44140625" style="18" customWidth="1"/>
    <col min="3331" max="3331" width="35.44140625" style="18" customWidth="1"/>
    <col min="3332" max="3332" width="17.44140625" style="18" customWidth="1"/>
    <col min="3333" max="3333" width="16.44140625" style="18" customWidth="1"/>
    <col min="3334" max="3334" width="15.44140625" style="18" customWidth="1"/>
    <col min="3335" max="3335" width="12.77734375" style="18" customWidth="1"/>
    <col min="3336" max="3336" width="15" style="18" customWidth="1"/>
    <col min="3337" max="3337" width="15.44140625" style="18" customWidth="1"/>
    <col min="3338" max="3338" width="15" style="18" customWidth="1"/>
    <col min="3339" max="3340" width="14.44140625" style="18" customWidth="1"/>
    <col min="3341" max="3341" width="17" style="18" customWidth="1"/>
    <col min="3342" max="3342" width="18" style="18" customWidth="1"/>
    <col min="3343" max="3584" width="6.77734375" style="18"/>
    <col min="3585" max="3585" width="15.44140625" style="18" customWidth="1"/>
    <col min="3586" max="3586" width="12.44140625" style="18" customWidth="1"/>
    <col min="3587" max="3587" width="35.44140625" style="18" customWidth="1"/>
    <col min="3588" max="3588" width="17.44140625" style="18" customWidth="1"/>
    <col min="3589" max="3589" width="16.44140625" style="18" customWidth="1"/>
    <col min="3590" max="3590" width="15.44140625" style="18" customWidth="1"/>
    <col min="3591" max="3591" width="12.77734375" style="18" customWidth="1"/>
    <col min="3592" max="3592" width="15" style="18" customWidth="1"/>
    <col min="3593" max="3593" width="15.44140625" style="18" customWidth="1"/>
    <col min="3594" max="3594" width="15" style="18" customWidth="1"/>
    <col min="3595" max="3596" width="14.44140625" style="18" customWidth="1"/>
    <col min="3597" max="3597" width="17" style="18" customWidth="1"/>
    <col min="3598" max="3598" width="18" style="18" customWidth="1"/>
    <col min="3599" max="3840" width="6.77734375" style="18"/>
    <col min="3841" max="3841" width="15.44140625" style="18" customWidth="1"/>
    <col min="3842" max="3842" width="12.44140625" style="18" customWidth="1"/>
    <col min="3843" max="3843" width="35.44140625" style="18" customWidth="1"/>
    <col min="3844" max="3844" width="17.44140625" style="18" customWidth="1"/>
    <col min="3845" max="3845" width="16.44140625" style="18" customWidth="1"/>
    <col min="3846" max="3846" width="15.44140625" style="18" customWidth="1"/>
    <col min="3847" max="3847" width="12.77734375" style="18" customWidth="1"/>
    <col min="3848" max="3848" width="15" style="18" customWidth="1"/>
    <col min="3849" max="3849" width="15.44140625" style="18" customWidth="1"/>
    <col min="3850" max="3850" width="15" style="18" customWidth="1"/>
    <col min="3851" max="3852" width="14.44140625" style="18" customWidth="1"/>
    <col min="3853" max="3853" width="17" style="18" customWidth="1"/>
    <col min="3854" max="3854" width="18" style="18" customWidth="1"/>
    <col min="3855" max="4096" width="6.77734375" style="18"/>
    <col min="4097" max="4097" width="15.44140625" style="18" customWidth="1"/>
    <col min="4098" max="4098" width="12.44140625" style="18" customWidth="1"/>
    <col min="4099" max="4099" width="35.44140625" style="18" customWidth="1"/>
    <col min="4100" max="4100" width="17.44140625" style="18" customWidth="1"/>
    <col min="4101" max="4101" width="16.44140625" style="18" customWidth="1"/>
    <col min="4102" max="4102" width="15.44140625" style="18" customWidth="1"/>
    <col min="4103" max="4103" width="12.77734375" style="18" customWidth="1"/>
    <col min="4104" max="4104" width="15" style="18" customWidth="1"/>
    <col min="4105" max="4105" width="15.44140625" style="18" customWidth="1"/>
    <col min="4106" max="4106" width="15" style="18" customWidth="1"/>
    <col min="4107" max="4108" width="14.44140625" style="18" customWidth="1"/>
    <col min="4109" max="4109" width="17" style="18" customWidth="1"/>
    <col min="4110" max="4110" width="18" style="18" customWidth="1"/>
    <col min="4111" max="4352" width="6.77734375" style="18"/>
    <col min="4353" max="4353" width="15.44140625" style="18" customWidth="1"/>
    <col min="4354" max="4354" width="12.44140625" style="18" customWidth="1"/>
    <col min="4355" max="4355" width="35.44140625" style="18" customWidth="1"/>
    <col min="4356" max="4356" width="17.44140625" style="18" customWidth="1"/>
    <col min="4357" max="4357" width="16.44140625" style="18" customWidth="1"/>
    <col min="4358" max="4358" width="15.44140625" style="18" customWidth="1"/>
    <col min="4359" max="4359" width="12.77734375" style="18" customWidth="1"/>
    <col min="4360" max="4360" width="15" style="18" customWidth="1"/>
    <col min="4361" max="4361" width="15.44140625" style="18" customWidth="1"/>
    <col min="4362" max="4362" width="15" style="18" customWidth="1"/>
    <col min="4363" max="4364" width="14.44140625" style="18" customWidth="1"/>
    <col min="4365" max="4365" width="17" style="18" customWidth="1"/>
    <col min="4366" max="4366" width="18" style="18" customWidth="1"/>
    <col min="4367" max="4608" width="6.77734375" style="18"/>
    <col min="4609" max="4609" width="15.44140625" style="18" customWidth="1"/>
    <col min="4610" max="4610" width="12.44140625" style="18" customWidth="1"/>
    <col min="4611" max="4611" width="35.44140625" style="18" customWidth="1"/>
    <col min="4612" max="4612" width="17.44140625" style="18" customWidth="1"/>
    <col min="4613" max="4613" width="16.44140625" style="18" customWidth="1"/>
    <col min="4614" max="4614" width="15.44140625" style="18" customWidth="1"/>
    <col min="4615" max="4615" width="12.77734375" style="18" customWidth="1"/>
    <col min="4616" max="4616" width="15" style="18" customWidth="1"/>
    <col min="4617" max="4617" width="15.44140625" style="18" customWidth="1"/>
    <col min="4618" max="4618" width="15" style="18" customWidth="1"/>
    <col min="4619" max="4620" width="14.44140625" style="18" customWidth="1"/>
    <col min="4621" max="4621" width="17" style="18" customWidth="1"/>
    <col min="4622" max="4622" width="18" style="18" customWidth="1"/>
    <col min="4623" max="4864" width="6.77734375" style="18"/>
    <col min="4865" max="4865" width="15.44140625" style="18" customWidth="1"/>
    <col min="4866" max="4866" width="12.44140625" style="18" customWidth="1"/>
    <col min="4867" max="4867" width="35.44140625" style="18" customWidth="1"/>
    <col min="4868" max="4868" width="17.44140625" style="18" customWidth="1"/>
    <col min="4869" max="4869" width="16.44140625" style="18" customWidth="1"/>
    <col min="4870" max="4870" width="15.44140625" style="18" customWidth="1"/>
    <col min="4871" max="4871" width="12.77734375" style="18" customWidth="1"/>
    <col min="4872" max="4872" width="15" style="18" customWidth="1"/>
    <col min="4873" max="4873" width="15.44140625" style="18" customWidth="1"/>
    <col min="4874" max="4874" width="15" style="18" customWidth="1"/>
    <col min="4875" max="4876" width="14.44140625" style="18" customWidth="1"/>
    <col min="4877" max="4877" width="17" style="18" customWidth="1"/>
    <col min="4878" max="4878" width="18" style="18" customWidth="1"/>
    <col min="4879" max="5120" width="6.77734375" style="18"/>
    <col min="5121" max="5121" width="15.44140625" style="18" customWidth="1"/>
    <col min="5122" max="5122" width="12.44140625" style="18" customWidth="1"/>
    <col min="5123" max="5123" width="35.44140625" style="18" customWidth="1"/>
    <col min="5124" max="5124" width="17.44140625" style="18" customWidth="1"/>
    <col min="5125" max="5125" width="16.44140625" style="18" customWidth="1"/>
    <col min="5126" max="5126" width="15.44140625" style="18" customWidth="1"/>
    <col min="5127" max="5127" width="12.77734375" style="18" customWidth="1"/>
    <col min="5128" max="5128" width="15" style="18" customWidth="1"/>
    <col min="5129" max="5129" width="15.44140625" style="18" customWidth="1"/>
    <col min="5130" max="5130" width="15" style="18" customWidth="1"/>
    <col min="5131" max="5132" width="14.44140625" style="18" customWidth="1"/>
    <col min="5133" max="5133" width="17" style="18" customWidth="1"/>
    <col min="5134" max="5134" width="18" style="18" customWidth="1"/>
    <col min="5135" max="5376" width="6.77734375" style="18"/>
    <col min="5377" max="5377" width="15.44140625" style="18" customWidth="1"/>
    <col min="5378" max="5378" width="12.44140625" style="18" customWidth="1"/>
    <col min="5379" max="5379" width="35.44140625" style="18" customWidth="1"/>
    <col min="5380" max="5380" width="17.44140625" style="18" customWidth="1"/>
    <col min="5381" max="5381" width="16.44140625" style="18" customWidth="1"/>
    <col min="5382" max="5382" width="15.44140625" style="18" customWidth="1"/>
    <col min="5383" max="5383" width="12.77734375" style="18" customWidth="1"/>
    <col min="5384" max="5384" width="15" style="18" customWidth="1"/>
    <col min="5385" max="5385" width="15.44140625" style="18" customWidth="1"/>
    <col min="5386" max="5386" width="15" style="18" customWidth="1"/>
    <col min="5387" max="5388" width="14.44140625" style="18" customWidth="1"/>
    <col min="5389" max="5389" width="17" style="18" customWidth="1"/>
    <col min="5390" max="5390" width="18" style="18" customWidth="1"/>
    <col min="5391" max="5632" width="6.77734375" style="18"/>
    <col min="5633" max="5633" width="15.44140625" style="18" customWidth="1"/>
    <col min="5634" max="5634" width="12.44140625" style="18" customWidth="1"/>
    <col min="5635" max="5635" width="35.44140625" style="18" customWidth="1"/>
    <col min="5636" max="5636" width="17.44140625" style="18" customWidth="1"/>
    <col min="5637" max="5637" width="16.44140625" style="18" customWidth="1"/>
    <col min="5638" max="5638" width="15.44140625" style="18" customWidth="1"/>
    <col min="5639" max="5639" width="12.77734375" style="18" customWidth="1"/>
    <col min="5640" max="5640" width="15" style="18" customWidth="1"/>
    <col min="5641" max="5641" width="15.44140625" style="18" customWidth="1"/>
    <col min="5642" max="5642" width="15" style="18" customWidth="1"/>
    <col min="5643" max="5644" width="14.44140625" style="18" customWidth="1"/>
    <col min="5645" max="5645" width="17" style="18" customWidth="1"/>
    <col min="5646" max="5646" width="18" style="18" customWidth="1"/>
    <col min="5647" max="5888" width="6.77734375" style="18"/>
    <col min="5889" max="5889" width="15.44140625" style="18" customWidth="1"/>
    <col min="5890" max="5890" width="12.44140625" style="18" customWidth="1"/>
    <col min="5891" max="5891" width="35.44140625" style="18" customWidth="1"/>
    <col min="5892" max="5892" width="17.44140625" style="18" customWidth="1"/>
    <col min="5893" max="5893" width="16.44140625" style="18" customWidth="1"/>
    <col min="5894" max="5894" width="15.44140625" style="18" customWidth="1"/>
    <col min="5895" max="5895" width="12.77734375" style="18" customWidth="1"/>
    <col min="5896" max="5896" width="15" style="18" customWidth="1"/>
    <col min="5897" max="5897" width="15.44140625" style="18" customWidth="1"/>
    <col min="5898" max="5898" width="15" style="18" customWidth="1"/>
    <col min="5899" max="5900" width="14.44140625" style="18" customWidth="1"/>
    <col min="5901" max="5901" width="17" style="18" customWidth="1"/>
    <col min="5902" max="5902" width="18" style="18" customWidth="1"/>
    <col min="5903" max="6144" width="6.77734375" style="18"/>
    <col min="6145" max="6145" width="15.44140625" style="18" customWidth="1"/>
    <col min="6146" max="6146" width="12.44140625" style="18" customWidth="1"/>
    <col min="6147" max="6147" width="35.44140625" style="18" customWidth="1"/>
    <col min="6148" max="6148" width="17.44140625" style="18" customWidth="1"/>
    <col min="6149" max="6149" width="16.44140625" style="18" customWidth="1"/>
    <col min="6150" max="6150" width="15.44140625" style="18" customWidth="1"/>
    <col min="6151" max="6151" width="12.77734375" style="18" customWidth="1"/>
    <col min="6152" max="6152" width="15" style="18" customWidth="1"/>
    <col min="6153" max="6153" width="15.44140625" style="18" customWidth="1"/>
    <col min="6154" max="6154" width="15" style="18" customWidth="1"/>
    <col min="6155" max="6156" width="14.44140625" style="18" customWidth="1"/>
    <col min="6157" max="6157" width="17" style="18" customWidth="1"/>
    <col min="6158" max="6158" width="18" style="18" customWidth="1"/>
    <col min="6159" max="6400" width="6.77734375" style="18"/>
    <col min="6401" max="6401" width="15.44140625" style="18" customWidth="1"/>
    <col min="6402" max="6402" width="12.44140625" style="18" customWidth="1"/>
    <col min="6403" max="6403" width="35.44140625" style="18" customWidth="1"/>
    <col min="6404" max="6404" width="17.44140625" style="18" customWidth="1"/>
    <col min="6405" max="6405" width="16.44140625" style="18" customWidth="1"/>
    <col min="6406" max="6406" width="15.44140625" style="18" customWidth="1"/>
    <col min="6407" max="6407" width="12.77734375" style="18" customWidth="1"/>
    <col min="6408" max="6408" width="15" style="18" customWidth="1"/>
    <col min="6409" max="6409" width="15.44140625" style="18" customWidth="1"/>
    <col min="6410" max="6410" width="15" style="18" customWidth="1"/>
    <col min="6411" max="6412" width="14.44140625" style="18" customWidth="1"/>
    <col min="6413" max="6413" width="17" style="18" customWidth="1"/>
    <col min="6414" max="6414" width="18" style="18" customWidth="1"/>
    <col min="6415" max="6656" width="6.77734375" style="18"/>
    <col min="6657" max="6657" width="15.44140625" style="18" customWidth="1"/>
    <col min="6658" max="6658" width="12.44140625" style="18" customWidth="1"/>
    <col min="6659" max="6659" width="35.44140625" style="18" customWidth="1"/>
    <col min="6660" max="6660" width="17.44140625" style="18" customWidth="1"/>
    <col min="6661" max="6661" width="16.44140625" style="18" customWidth="1"/>
    <col min="6662" max="6662" width="15.44140625" style="18" customWidth="1"/>
    <col min="6663" max="6663" width="12.77734375" style="18" customWidth="1"/>
    <col min="6664" max="6664" width="15" style="18" customWidth="1"/>
    <col min="6665" max="6665" width="15.44140625" style="18" customWidth="1"/>
    <col min="6666" max="6666" width="15" style="18" customWidth="1"/>
    <col min="6667" max="6668" width="14.44140625" style="18" customWidth="1"/>
    <col min="6669" max="6669" width="17" style="18" customWidth="1"/>
    <col min="6670" max="6670" width="18" style="18" customWidth="1"/>
    <col min="6671" max="6912" width="6.77734375" style="18"/>
    <col min="6913" max="6913" width="15.44140625" style="18" customWidth="1"/>
    <col min="6914" max="6914" width="12.44140625" style="18" customWidth="1"/>
    <col min="6915" max="6915" width="35.44140625" style="18" customWidth="1"/>
    <col min="6916" max="6916" width="17.44140625" style="18" customWidth="1"/>
    <col min="6917" max="6917" width="16.44140625" style="18" customWidth="1"/>
    <col min="6918" max="6918" width="15.44140625" style="18" customWidth="1"/>
    <col min="6919" max="6919" width="12.77734375" style="18" customWidth="1"/>
    <col min="6920" max="6920" width="15" style="18" customWidth="1"/>
    <col min="6921" max="6921" width="15.44140625" style="18" customWidth="1"/>
    <col min="6922" max="6922" width="15" style="18" customWidth="1"/>
    <col min="6923" max="6924" width="14.44140625" style="18" customWidth="1"/>
    <col min="6925" max="6925" width="17" style="18" customWidth="1"/>
    <col min="6926" max="6926" width="18" style="18" customWidth="1"/>
    <col min="6927" max="7168" width="6.77734375" style="18"/>
    <col min="7169" max="7169" width="15.44140625" style="18" customWidth="1"/>
    <col min="7170" max="7170" width="12.44140625" style="18" customWidth="1"/>
    <col min="7171" max="7171" width="35.44140625" style="18" customWidth="1"/>
    <col min="7172" max="7172" width="17.44140625" style="18" customWidth="1"/>
    <col min="7173" max="7173" width="16.44140625" style="18" customWidth="1"/>
    <col min="7174" max="7174" width="15.44140625" style="18" customWidth="1"/>
    <col min="7175" max="7175" width="12.77734375" style="18" customWidth="1"/>
    <col min="7176" max="7176" width="15" style="18" customWidth="1"/>
    <col min="7177" max="7177" width="15.44140625" style="18" customWidth="1"/>
    <col min="7178" max="7178" width="15" style="18" customWidth="1"/>
    <col min="7179" max="7180" width="14.44140625" style="18" customWidth="1"/>
    <col min="7181" max="7181" width="17" style="18" customWidth="1"/>
    <col min="7182" max="7182" width="18" style="18" customWidth="1"/>
    <col min="7183" max="7424" width="6.77734375" style="18"/>
    <col min="7425" max="7425" width="15.44140625" style="18" customWidth="1"/>
    <col min="7426" max="7426" width="12.44140625" style="18" customWidth="1"/>
    <col min="7427" max="7427" width="35.44140625" style="18" customWidth="1"/>
    <col min="7428" max="7428" width="17.44140625" style="18" customWidth="1"/>
    <col min="7429" max="7429" width="16.44140625" style="18" customWidth="1"/>
    <col min="7430" max="7430" width="15.44140625" style="18" customWidth="1"/>
    <col min="7431" max="7431" width="12.77734375" style="18" customWidth="1"/>
    <col min="7432" max="7432" width="15" style="18" customWidth="1"/>
    <col min="7433" max="7433" width="15.44140625" style="18" customWidth="1"/>
    <col min="7434" max="7434" width="15" style="18" customWidth="1"/>
    <col min="7435" max="7436" width="14.44140625" style="18" customWidth="1"/>
    <col min="7437" max="7437" width="17" style="18" customWidth="1"/>
    <col min="7438" max="7438" width="18" style="18" customWidth="1"/>
    <col min="7439" max="7680" width="6.77734375" style="18"/>
    <col min="7681" max="7681" width="15.44140625" style="18" customWidth="1"/>
    <col min="7682" max="7682" width="12.44140625" style="18" customWidth="1"/>
    <col min="7683" max="7683" width="35.44140625" style="18" customWidth="1"/>
    <col min="7684" max="7684" width="17.44140625" style="18" customWidth="1"/>
    <col min="7685" max="7685" width="16.44140625" style="18" customWidth="1"/>
    <col min="7686" max="7686" width="15.44140625" style="18" customWidth="1"/>
    <col min="7687" max="7687" width="12.77734375" style="18" customWidth="1"/>
    <col min="7688" max="7688" width="15" style="18" customWidth="1"/>
    <col min="7689" max="7689" width="15.44140625" style="18" customWidth="1"/>
    <col min="7690" max="7690" width="15" style="18" customWidth="1"/>
    <col min="7691" max="7692" width="14.44140625" style="18" customWidth="1"/>
    <col min="7693" max="7693" width="17" style="18" customWidth="1"/>
    <col min="7694" max="7694" width="18" style="18" customWidth="1"/>
    <col min="7695" max="7936" width="6.77734375" style="18"/>
    <col min="7937" max="7937" width="15.44140625" style="18" customWidth="1"/>
    <col min="7938" max="7938" width="12.44140625" style="18" customWidth="1"/>
    <col min="7939" max="7939" width="35.44140625" style="18" customWidth="1"/>
    <col min="7940" max="7940" width="17.44140625" style="18" customWidth="1"/>
    <col min="7941" max="7941" width="16.44140625" style="18" customWidth="1"/>
    <col min="7942" max="7942" width="15.44140625" style="18" customWidth="1"/>
    <col min="7943" max="7943" width="12.77734375" style="18" customWidth="1"/>
    <col min="7944" max="7944" width="15" style="18" customWidth="1"/>
    <col min="7945" max="7945" width="15.44140625" style="18" customWidth="1"/>
    <col min="7946" max="7946" width="15" style="18" customWidth="1"/>
    <col min="7947" max="7948" width="14.44140625" style="18" customWidth="1"/>
    <col min="7949" max="7949" width="17" style="18" customWidth="1"/>
    <col min="7950" max="7950" width="18" style="18" customWidth="1"/>
    <col min="7951" max="8192" width="6.77734375" style="18"/>
    <col min="8193" max="8193" width="15.44140625" style="18" customWidth="1"/>
    <col min="8194" max="8194" width="12.44140625" style="18" customWidth="1"/>
    <col min="8195" max="8195" width="35.44140625" style="18" customWidth="1"/>
    <col min="8196" max="8196" width="17.44140625" style="18" customWidth="1"/>
    <col min="8197" max="8197" width="16.44140625" style="18" customWidth="1"/>
    <col min="8198" max="8198" width="15.44140625" style="18" customWidth="1"/>
    <col min="8199" max="8199" width="12.77734375" style="18" customWidth="1"/>
    <col min="8200" max="8200" width="15" style="18" customWidth="1"/>
    <col min="8201" max="8201" width="15.44140625" style="18" customWidth="1"/>
    <col min="8202" max="8202" width="15" style="18" customWidth="1"/>
    <col min="8203" max="8204" width="14.44140625" style="18" customWidth="1"/>
    <col min="8205" max="8205" width="17" style="18" customWidth="1"/>
    <col min="8206" max="8206" width="18" style="18" customWidth="1"/>
    <col min="8207" max="8448" width="6.77734375" style="18"/>
    <col min="8449" max="8449" width="15.44140625" style="18" customWidth="1"/>
    <col min="8450" max="8450" width="12.44140625" style="18" customWidth="1"/>
    <col min="8451" max="8451" width="35.44140625" style="18" customWidth="1"/>
    <col min="8452" max="8452" width="17.44140625" style="18" customWidth="1"/>
    <col min="8453" max="8453" width="16.44140625" style="18" customWidth="1"/>
    <col min="8454" max="8454" width="15.44140625" style="18" customWidth="1"/>
    <col min="8455" max="8455" width="12.77734375" style="18" customWidth="1"/>
    <col min="8456" max="8456" width="15" style="18" customWidth="1"/>
    <col min="8457" max="8457" width="15.44140625" style="18" customWidth="1"/>
    <col min="8458" max="8458" width="15" style="18" customWidth="1"/>
    <col min="8459" max="8460" width="14.44140625" style="18" customWidth="1"/>
    <col min="8461" max="8461" width="17" style="18" customWidth="1"/>
    <col min="8462" max="8462" width="18" style="18" customWidth="1"/>
    <col min="8463" max="8704" width="6.77734375" style="18"/>
    <col min="8705" max="8705" width="15.44140625" style="18" customWidth="1"/>
    <col min="8706" max="8706" width="12.44140625" style="18" customWidth="1"/>
    <col min="8707" max="8707" width="35.44140625" style="18" customWidth="1"/>
    <col min="8708" max="8708" width="17.44140625" style="18" customWidth="1"/>
    <col min="8709" max="8709" width="16.44140625" style="18" customWidth="1"/>
    <col min="8710" max="8710" width="15.44140625" style="18" customWidth="1"/>
    <col min="8711" max="8711" width="12.77734375" style="18" customWidth="1"/>
    <col min="8712" max="8712" width="15" style="18" customWidth="1"/>
    <col min="8713" max="8713" width="15.44140625" style="18" customWidth="1"/>
    <col min="8714" max="8714" width="15" style="18" customWidth="1"/>
    <col min="8715" max="8716" width="14.44140625" style="18" customWidth="1"/>
    <col min="8717" max="8717" width="17" style="18" customWidth="1"/>
    <col min="8718" max="8718" width="18" style="18" customWidth="1"/>
    <col min="8719" max="8960" width="6.77734375" style="18"/>
    <col min="8961" max="8961" width="15.44140625" style="18" customWidth="1"/>
    <col min="8962" max="8962" width="12.44140625" style="18" customWidth="1"/>
    <col min="8963" max="8963" width="35.44140625" style="18" customWidth="1"/>
    <col min="8964" max="8964" width="17.44140625" style="18" customWidth="1"/>
    <col min="8965" max="8965" width="16.44140625" style="18" customWidth="1"/>
    <col min="8966" max="8966" width="15.44140625" style="18" customWidth="1"/>
    <col min="8967" max="8967" width="12.77734375" style="18" customWidth="1"/>
    <col min="8968" max="8968" width="15" style="18" customWidth="1"/>
    <col min="8969" max="8969" width="15.44140625" style="18" customWidth="1"/>
    <col min="8970" max="8970" width="15" style="18" customWidth="1"/>
    <col min="8971" max="8972" width="14.44140625" style="18" customWidth="1"/>
    <col min="8973" max="8973" width="17" style="18" customWidth="1"/>
    <col min="8974" max="8974" width="18" style="18" customWidth="1"/>
    <col min="8975" max="9216" width="6.77734375" style="18"/>
    <col min="9217" max="9217" width="15.44140625" style="18" customWidth="1"/>
    <col min="9218" max="9218" width="12.44140625" style="18" customWidth="1"/>
    <col min="9219" max="9219" width="35.44140625" style="18" customWidth="1"/>
    <col min="9220" max="9220" width="17.44140625" style="18" customWidth="1"/>
    <col min="9221" max="9221" width="16.44140625" style="18" customWidth="1"/>
    <col min="9222" max="9222" width="15.44140625" style="18" customWidth="1"/>
    <col min="9223" max="9223" width="12.77734375" style="18" customWidth="1"/>
    <col min="9224" max="9224" width="15" style="18" customWidth="1"/>
    <col min="9225" max="9225" width="15.44140625" style="18" customWidth="1"/>
    <col min="9226" max="9226" width="15" style="18" customWidth="1"/>
    <col min="9227" max="9228" width="14.44140625" style="18" customWidth="1"/>
    <col min="9229" max="9229" width="17" style="18" customWidth="1"/>
    <col min="9230" max="9230" width="18" style="18" customWidth="1"/>
    <col min="9231" max="9472" width="6.77734375" style="18"/>
    <col min="9473" max="9473" width="15.44140625" style="18" customWidth="1"/>
    <col min="9474" max="9474" width="12.44140625" style="18" customWidth="1"/>
    <col min="9475" max="9475" width="35.44140625" style="18" customWidth="1"/>
    <col min="9476" max="9476" width="17.44140625" style="18" customWidth="1"/>
    <col min="9477" max="9477" width="16.44140625" style="18" customWidth="1"/>
    <col min="9478" max="9478" width="15.44140625" style="18" customWidth="1"/>
    <col min="9479" max="9479" width="12.77734375" style="18" customWidth="1"/>
    <col min="9480" max="9480" width="15" style="18" customWidth="1"/>
    <col min="9481" max="9481" width="15.44140625" style="18" customWidth="1"/>
    <col min="9482" max="9482" width="15" style="18" customWidth="1"/>
    <col min="9483" max="9484" width="14.44140625" style="18" customWidth="1"/>
    <col min="9485" max="9485" width="17" style="18" customWidth="1"/>
    <col min="9486" max="9486" width="18" style="18" customWidth="1"/>
    <col min="9487" max="9728" width="6.77734375" style="18"/>
    <col min="9729" max="9729" width="15.44140625" style="18" customWidth="1"/>
    <col min="9730" max="9730" width="12.44140625" style="18" customWidth="1"/>
    <col min="9731" max="9731" width="35.44140625" style="18" customWidth="1"/>
    <col min="9732" max="9732" width="17.44140625" style="18" customWidth="1"/>
    <col min="9733" max="9733" width="16.44140625" style="18" customWidth="1"/>
    <col min="9734" max="9734" width="15.44140625" style="18" customWidth="1"/>
    <col min="9735" max="9735" width="12.77734375" style="18" customWidth="1"/>
    <col min="9736" max="9736" width="15" style="18" customWidth="1"/>
    <col min="9737" max="9737" width="15.44140625" style="18" customWidth="1"/>
    <col min="9738" max="9738" width="15" style="18" customWidth="1"/>
    <col min="9739" max="9740" width="14.44140625" style="18" customWidth="1"/>
    <col min="9741" max="9741" width="17" style="18" customWidth="1"/>
    <col min="9742" max="9742" width="18" style="18" customWidth="1"/>
    <col min="9743" max="9984" width="6.77734375" style="18"/>
    <col min="9985" max="9985" width="15.44140625" style="18" customWidth="1"/>
    <col min="9986" max="9986" width="12.44140625" style="18" customWidth="1"/>
    <col min="9987" max="9987" width="35.44140625" style="18" customWidth="1"/>
    <col min="9988" max="9988" width="17.44140625" style="18" customWidth="1"/>
    <col min="9989" max="9989" width="16.44140625" style="18" customWidth="1"/>
    <col min="9990" max="9990" width="15.44140625" style="18" customWidth="1"/>
    <col min="9991" max="9991" width="12.77734375" style="18" customWidth="1"/>
    <col min="9992" max="9992" width="15" style="18" customWidth="1"/>
    <col min="9993" max="9993" width="15.44140625" style="18" customWidth="1"/>
    <col min="9994" max="9994" width="15" style="18" customWidth="1"/>
    <col min="9995" max="9996" width="14.44140625" style="18" customWidth="1"/>
    <col min="9997" max="9997" width="17" style="18" customWidth="1"/>
    <col min="9998" max="9998" width="18" style="18" customWidth="1"/>
    <col min="9999" max="10240" width="6.77734375" style="18"/>
    <col min="10241" max="10241" width="15.44140625" style="18" customWidth="1"/>
    <col min="10242" max="10242" width="12.44140625" style="18" customWidth="1"/>
    <col min="10243" max="10243" width="35.44140625" style="18" customWidth="1"/>
    <col min="10244" max="10244" width="17.44140625" style="18" customWidth="1"/>
    <col min="10245" max="10245" width="16.44140625" style="18" customWidth="1"/>
    <col min="10246" max="10246" width="15.44140625" style="18" customWidth="1"/>
    <col min="10247" max="10247" width="12.77734375" style="18" customWidth="1"/>
    <col min="10248" max="10248" width="15" style="18" customWidth="1"/>
    <col min="10249" max="10249" width="15.44140625" style="18" customWidth="1"/>
    <col min="10250" max="10250" width="15" style="18" customWidth="1"/>
    <col min="10251" max="10252" width="14.44140625" style="18" customWidth="1"/>
    <col min="10253" max="10253" width="17" style="18" customWidth="1"/>
    <col min="10254" max="10254" width="18" style="18" customWidth="1"/>
    <col min="10255" max="10496" width="6.77734375" style="18"/>
    <col min="10497" max="10497" width="15.44140625" style="18" customWidth="1"/>
    <col min="10498" max="10498" width="12.44140625" style="18" customWidth="1"/>
    <col min="10499" max="10499" width="35.44140625" style="18" customWidth="1"/>
    <col min="10500" max="10500" width="17.44140625" style="18" customWidth="1"/>
    <col min="10501" max="10501" width="16.44140625" style="18" customWidth="1"/>
    <col min="10502" max="10502" width="15.44140625" style="18" customWidth="1"/>
    <col min="10503" max="10503" width="12.77734375" style="18" customWidth="1"/>
    <col min="10504" max="10504" width="15" style="18" customWidth="1"/>
    <col min="10505" max="10505" width="15.44140625" style="18" customWidth="1"/>
    <col min="10506" max="10506" width="15" style="18" customWidth="1"/>
    <col min="10507" max="10508" width="14.44140625" style="18" customWidth="1"/>
    <col min="10509" max="10509" width="17" style="18" customWidth="1"/>
    <col min="10510" max="10510" width="18" style="18" customWidth="1"/>
    <col min="10511" max="10752" width="6.77734375" style="18"/>
    <col min="10753" max="10753" width="15.44140625" style="18" customWidth="1"/>
    <col min="10754" max="10754" width="12.44140625" style="18" customWidth="1"/>
    <col min="10755" max="10755" width="35.44140625" style="18" customWidth="1"/>
    <col min="10756" max="10756" width="17.44140625" style="18" customWidth="1"/>
    <col min="10757" max="10757" width="16.44140625" style="18" customWidth="1"/>
    <col min="10758" max="10758" width="15.44140625" style="18" customWidth="1"/>
    <col min="10759" max="10759" width="12.77734375" style="18" customWidth="1"/>
    <col min="10760" max="10760" width="15" style="18" customWidth="1"/>
    <col min="10761" max="10761" width="15.44140625" style="18" customWidth="1"/>
    <col min="10762" max="10762" width="15" style="18" customWidth="1"/>
    <col min="10763" max="10764" width="14.44140625" style="18" customWidth="1"/>
    <col min="10765" max="10765" width="17" style="18" customWidth="1"/>
    <col min="10766" max="10766" width="18" style="18" customWidth="1"/>
    <col min="10767" max="11008" width="6.77734375" style="18"/>
    <col min="11009" max="11009" width="15.44140625" style="18" customWidth="1"/>
    <col min="11010" max="11010" width="12.44140625" style="18" customWidth="1"/>
    <col min="11011" max="11011" width="35.44140625" style="18" customWidth="1"/>
    <col min="11012" max="11012" width="17.44140625" style="18" customWidth="1"/>
    <col min="11013" max="11013" width="16.44140625" style="18" customWidth="1"/>
    <col min="11014" max="11014" width="15.44140625" style="18" customWidth="1"/>
    <col min="11015" max="11015" width="12.77734375" style="18" customWidth="1"/>
    <col min="11016" max="11016" width="15" style="18" customWidth="1"/>
    <col min="11017" max="11017" width="15.44140625" style="18" customWidth="1"/>
    <col min="11018" max="11018" width="15" style="18" customWidth="1"/>
    <col min="11019" max="11020" width="14.44140625" style="18" customWidth="1"/>
    <col min="11021" max="11021" width="17" style="18" customWidth="1"/>
    <col min="11022" max="11022" width="18" style="18" customWidth="1"/>
    <col min="11023" max="11264" width="6.77734375" style="18"/>
    <col min="11265" max="11265" width="15.44140625" style="18" customWidth="1"/>
    <col min="11266" max="11266" width="12.44140625" style="18" customWidth="1"/>
    <col min="11267" max="11267" width="35.44140625" style="18" customWidth="1"/>
    <col min="11268" max="11268" width="17.44140625" style="18" customWidth="1"/>
    <col min="11269" max="11269" width="16.44140625" style="18" customWidth="1"/>
    <col min="11270" max="11270" width="15.44140625" style="18" customWidth="1"/>
    <col min="11271" max="11271" width="12.77734375" style="18" customWidth="1"/>
    <col min="11272" max="11272" width="15" style="18" customWidth="1"/>
    <col min="11273" max="11273" width="15.44140625" style="18" customWidth="1"/>
    <col min="11274" max="11274" width="15" style="18" customWidth="1"/>
    <col min="11275" max="11276" width="14.44140625" style="18" customWidth="1"/>
    <col min="11277" max="11277" width="17" style="18" customWidth="1"/>
    <col min="11278" max="11278" width="18" style="18" customWidth="1"/>
    <col min="11279" max="11520" width="6.77734375" style="18"/>
    <col min="11521" max="11521" width="15.44140625" style="18" customWidth="1"/>
    <col min="11522" max="11522" width="12.44140625" style="18" customWidth="1"/>
    <col min="11523" max="11523" width="35.44140625" style="18" customWidth="1"/>
    <col min="11524" max="11524" width="17.44140625" style="18" customWidth="1"/>
    <col min="11525" max="11525" width="16.44140625" style="18" customWidth="1"/>
    <col min="11526" max="11526" width="15.44140625" style="18" customWidth="1"/>
    <col min="11527" max="11527" width="12.77734375" style="18" customWidth="1"/>
    <col min="11528" max="11528" width="15" style="18" customWidth="1"/>
    <col min="11529" max="11529" width="15.44140625" style="18" customWidth="1"/>
    <col min="11530" max="11530" width="15" style="18" customWidth="1"/>
    <col min="11531" max="11532" width="14.44140625" style="18" customWidth="1"/>
    <col min="11533" max="11533" width="17" style="18" customWidth="1"/>
    <col min="11534" max="11534" width="18" style="18" customWidth="1"/>
    <col min="11535" max="11776" width="6.77734375" style="18"/>
    <col min="11777" max="11777" width="15.44140625" style="18" customWidth="1"/>
    <col min="11778" max="11778" width="12.44140625" style="18" customWidth="1"/>
    <col min="11779" max="11779" width="35.44140625" style="18" customWidth="1"/>
    <col min="11780" max="11780" width="17.44140625" style="18" customWidth="1"/>
    <col min="11781" max="11781" width="16.44140625" style="18" customWidth="1"/>
    <col min="11782" max="11782" width="15.44140625" style="18" customWidth="1"/>
    <col min="11783" max="11783" width="12.77734375" style="18" customWidth="1"/>
    <col min="11784" max="11784" width="15" style="18" customWidth="1"/>
    <col min="11785" max="11785" width="15.44140625" style="18" customWidth="1"/>
    <col min="11786" max="11786" width="15" style="18" customWidth="1"/>
    <col min="11787" max="11788" width="14.44140625" style="18" customWidth="1"/>
    <col min="11789" max="11789" width="17" style="18" customWidth="1"/>
    <col min="11790" max="11790" width="18" style="18" customWidth="1"/>
    <col min="11791" max="12032" width="6.77734375" style="18"/>
    <col min="12033" max="12033" width="15.44140625" style="18" customWidth="1"/>
    <col min="12034" max="12034" width="12.44140625" style="18" customWidth="1"/>
    <col min="12035" max="12035" width="35.44140625" style="18" customWidth="1"/>
    <col min="12036" max="12036" width="17.44140625" style="18" customWidth="1"/>
    <col min="12037" max="12037" width="16.44140625" style="18" customWidth="1"/>
    <col min="12038" max="12038" width="15.44140625" style="18" customWidth="1"/>
    <col min="12039" max="12039" width="12.77734375" style="18" customWidth="1"/>
    <col min="12040" max="12040" width="15" style="18" customWidth="1"/>
    <col min="12041" max="12041" width="15.44140625" style="18" customWidth="1"/>
    <col min="12042" max="12042" width="15" style="18" customWidth="1"/>
    <col min="12043" max="12044" width="14.44140625" style="18" customWidth="1"/>
    <col min="12045" max="12045" width="17" style="18" customWidth="1"/>
    <col min="12046" max="12046" width="18" style="18" customWidth="1"/>
    <col min="12047" max="12288" width="6.77734375" style="18"/>
    <col min="12289" max="12289" width="15.44140625" style="18" customWidth="1"/>
    <col min="12290" max="12290" width="12.44140625" style="18" customWidth="1"/>
    <col min="12291" max="12291" width="35.44140625" style="18" customWidth="1"/>
    <col min="12292" max="12292" width="17.44140625" style="18" customWidth="1"/>
    <col min="12293" max="12293" width="16.44140625" style="18" customWidth="1"/>
    <col min="12294" max="12294" width="15.44140625" style="18" customWidth="1"/>
    <col min="12295" max="12295" width="12.77734375" style="18" customWidth="1"/>
    <col min="12296" max="12296" width="15" style="18" customWidth="1"/>
    <col min="12297" max="12297" width="15.44140625" style="18" customWidth="1"/>
    <col min="12298" max="12298" width="15" style="18" customWidth="1"/>
    <col min="12299" max="12300" width="14.44140625" style="18" customWidth="1"/>
    <col min="12301" max="12301" width="17" style="18" customWidth="1"/>
    <col min="12302" max="12302" width="18" style="18" customWidth="1"/>
    <col min="12303" max="12544" width="6.77734375" style="18"/>
    <col min="12545" max="12545" width="15.44140625" style="18" customWidth="1"/>
    <col min="12546" max="12546" width="12.44140625" style="18" customWidth="1"/>
    <col min="12547" max="12547" width="35.44140625" style="18" customWidth="1"/>
    <col min="12548" max="12548" width="17.44140625" style="18" customWidth="1"/>
    <col min="12549" max="12549" width="16.44140625" style="18" customWidth="1"/>
    <col min="12550" max="12550" width="15.44140625" style="18" customWidth="1"/>
    <col min="12551" max="12551" width="12.77734375" style="18" customWidth="1"/>
    <col min="12552" max="12552" width="15" style="18" customWidth="1"/>
    <col min="12553" max="12553" width="15.44140625" style="18" customWidth="1"/>
    <col min="12554" max="12554" width="15" style="18" customWidth="1"/>
    <col min="12555" max="12556" width="14.44140625" style="18" customWidth="1"/>
    <col min="12557" max="12557" width="17" style="18" customWidth="1"/>
    <col min="12558" max="12558" width="18" style="18" customWidth="1"/>
    <col min="12559" max="12800" width="6.77734375" style="18"/>
    <col min="12801" max="12801" width="15.44140625" style="18" customWidth="1"/>
    <col min="12802" max="12802" width="12.44140625" style="18" customWidth="1"/>
    <col min="12803" max="12803" width="35.44140625" style="18" customWidth="1"/>
    <col min="12804" max="12804" width="17.44140625" style="18" customWidth="1"/>
    <col min="12805" max="12805" width="16.44140625" style="18" customWidth="1"/>
    <col min="12806" max="12806" width="15.44140625" style="18" customWidth="1"/>
    <col min="12807" max="12807" width="12.77734375" style="18" customWidth="1"/>
    <col min="12808" max="12808" width="15" style="18" customWidth="1"/>
    <col min="12809" max="12809" width="15.44140625" style="18" customWidth="1"/>
    <col min="12810" max="12810" width="15" style="18" customWidth="1"/>
    <col min="12811" max="12812" width="14.44140625" style="18" customWidth="1"/>
    <col min="12813" max="12813" width="17" style="18" customWidth="1"/>
    <col min="12814" max="12814" width="18" style="18" customWidth="1"/>
    <col min="12815" max="13056" width="6.77734375" style="18"/>
    <col min="13057" max="13057" width="15.44140625" style="18" customWidth="1"/>
    <col min="13058" max="13058" width="12.44140625" style="18" customWidth="1"/>
    <col min="13059" max="13059" width="35.44140625" style="18" customWidth="1"/>
    <col min="13060" max="13060" width="17.44140625" style="18" customWidth="1"/>
    <col min="13061" max="13061" width="16.44140625" style="18" customWidth="1"/>
    <col min="13062" max="13062" width="15.44140625" style="18" customWidth="1"/>
    <col min="13063" max="13063" width="12.77734375" style="18" customWidth="1"/>
    <col min="13064" max="13064" width="15" style="18" customWidth="1"/>
    <col min="13065" max="13065" width="15.44140625" style="18" customWidth="1"/>
    <col min="13066" max="13066" width="15" style="18" customWidth="1"/>
    <col min="13067" max="13068" width="14.44140625" style="18" customWidth="1"/>
    <col min="13069" max="13069" width="17" style="18" customWidth="1"/>
    <col min="13070" max="13070" width="18" style="18" customWidth="1"/>
    <col min="13071" max="13312" width="6.77734375" style="18"/>
    <col min="13313" max="13313" width="15.44140625" style="18" customWidth="1"/>
    <col min="13314" max="13314" width="12.44140625" style="18" customWidth="1"/>
    <col min="13315" max="13315" width="35.44140625" style="18" customWidth="1"/>
    <col min="13316" max="13316" width="17.44140625" style="18" customWidth="1"/>
    <col min="13317" max="13317" width="16.44140625" style="18" customWidth="1"/>
    <col min="13318" max="13318" width="15.44140625" style="18" customWidth="1"/>
    <col min="13319" max="13319" width="12.77734375" style="18" customWidth="1"/>
    <col min="13320" max="13320" width="15" style="18" customWidth="1"/>
    <col min="13321" max="13321" width="15.44140625" style="18" customWidth="1"/>
    <col min="13322" max="13322" width="15" style="18" customWidth="1"/>
    <col min="13323" max="13324" width="14.44140625" style="18" customWidth="1"/>
    <col min="13325" max="13325" width="17" style="18" customWidth="1"/>
    <col min="13326" max="13326" width="18" style="18" customWidth="1"/>
    <col min="13327" max="13568" width="6.77734375" style="18"/>
    <col min="13569" max="13569" width="15.44140625" style="18" customWidth="1"/>
    <col min="13570" max="13570" width="12.44140625" style="18" customWidth="1"/>
    <col min="13571" max="13571" width="35.44140625" style="18" customWidth="1"/>
    <col min="13572" max="13572" width="17.44140625" style="18" customWidth="1"/>
    <col min="13573" max="13573" width="16.44140625" style="18" customWidth="1"/>
    <col min="13574" max="13574" width="15.44140625" style="18" customWidth="1"/>
    <col min="13575" max="13575" width="12.77734375" style="18" customWidth="1"/>
    <col min="13576" max="13576" width="15" style="18" customWidth="1"/>
    <col min="13577" max="13577" width="15.44140625" style="18" customWidth="1"/>
    <col min="13578" max="13578" width="15" style="18" customWidth="1"/>
    <col min="13579" max="13580" width="14.44140625" style="18" customWidth="1"/>
    <col min="13581" max="13581" width="17" style="18" customWidth="1"/>
    <col min="13582" max="13582" width="18" style="18" customWidth="1"/>
    <col min="13583" max="13824" width="6.77734375" style="18"/>
    <col min="13825" max="13825" width="15.44140625" style="18" customWidth="1"/>
    <col min="13826" max="13826" width="12.44140625" style="18" customWidth="1"/>
    <col min="13827" max="13827" width="35.44140625" style="18" customWidth="1"/>
    <col min="13828" max="13828" width="17.44140625" style="18" customWidth="1"/>
    <col min="13829" max="13829" width="16.44140625" style="18" customWidth="1"/>
    <col min="13830" max="13830" width="15.44140625" style="18" customWidth="1"/>
    <col min="13831" max="13831" width="12.77734375" style="18" customWidth="1"/>
    <col min="13832" max="13832" width="15" style="18" customWidth="1"/>
    <col min="13833" max="13833" width="15.44140625" style="18" customWidth="1"/>
    <col min="13834" max="13834" width="15" style="18" customWidth="1"/>
    <col min="13835" max="13836" width="14.44140625" style="18" customWidth="1"/>
    <col min="13837" max="13837" width="17" style="18" customWidth="1"/>
    <col min="13838" max="13838" width="18" style="18" customWidth="1"/>
    <col min="13839" max="14080" width="6.77734375" style="18"/>
    <col min="14081" max="14081" width="15.44140625" style="18" customWidth="1"/>
    <col min="14082" max="14082" width="12.44140625" style="18" customWidth="1"/>
    <col min="14083" max="14083" width="35.44140625" style="18" customWidth="1"/>
    <col min="14084" max="14084" width="17.44140625" style="18" customWidth="1"/>
    <col min="14085" max="14085" width="16.44140625" style="18" customWidth="1"/>
    <col min="14086" max="14086" width="15.44140625" style="18" customWidth="1"/>
    <col min="14087" max="14087" width="12.77734375" style="18" customWidth="1"/>
    <col min="14088" max="14088" width="15" style="18" customWidth="1"/>
    <col min="14089" max="14089" width="15.44140625" style="18" customWidth="1"/>
    <col min="14090" max="14090" width="15" style="18" customWidth="1"/>
    <col min="14091" max="14092" width="14.44140625" style="18" customWidth="1"/>
    <col min="14093" max="14093" width="17" style="18" customWidth="1"/>
    <col min="14094" max="14094" width="18" style="18" customWidth="1"/>
    <col min="14095" max="14336" width="6.77734375" style="18"/>
    <col min="14337" max="14337" width="15.44140625" style="18" customWidth="1"/>
    <col min="14338" max="14338" width="12.44140625" style="18" customWidth="1"/>
    <col min="14339" max="14339" width="35.44140625" style="18" customWidth="1"/>
    <col min="14340" max="14340" width="17.44140625" style="18" customWidth="1"/>
    <col min="14341" max="14341" width="16.44140625" style="18" customWidth="1"/>
    <col min="14342" max="14342" width="15.44140625" style="18" customWidth="1"/>
    <col min="14343" max="14343" width="12.77734375" style="18" customWidth="1"/>
    <col min="14344" max="14344" width="15" style="18" customWidth="1"/>
    <col min="14345" max="14345" width="15.44140625" style="18" customWidth="1"/>
    <col min="14346" max="14346" width="15" style="18" customWidth="1"/>
    <col min="14347" max="14348" width="14.44140625" style="18" customWidth="1"/>
    <col min="14349" max="14349" width="17" style="18" customWidth="1"/>
    <col min="14350" max="14350" width="18" style="18" customWidth="1"/>
    <col min="14351" max="14592" width="6.77734375" style="18"/>
    <col min="14593" max="14593" width="15.44140625" style="18" customWidth="1"/>
    <col min="14594" max="14594" width="12.44140625" style="18" customWidth="1"/>
    <col min="14595" max="14595" width="35.44140625" style="18" customWidth="1"/>
    <col min="14596" max="14596" width="17.44140625" style="18" customWidth="1"/>
    <col min="14597" max="14597" width="16.44140625" style="18" customWidth="1"/>
    <col min="14598" max="14598" width="15.44140625" style="18" customWidth="1"/>
    <col min="14599" max="14599" width="12.77734375" style="18" customWidth="1"/>
    <col min="14600" max="14600" width="15" style="18" customWidth="1"/>
    <col min="14601" max="14601" width="15.44140625" style="18" customWidth="1"/>
    <col min="14602" max="14602" width="15" style="18" customWidth="1"/>
    <col min="14603" max="14604" width="14.44140625" style="18" customWidth="1"/>
    <col min="14605" max="14605" width="17" style="18" customWidth="1"/>
    <col min="14606" max="14606" width="18" style="18" customWidth="1"/>
    <col min="14607" max="14848" width="6.77734375" style="18"/>
    <col min="14849" max="14849" width="15.44140625" style="18" customWidth="1"/>
    <col min="14850" max="14850" width="12.44140625" style="18" customWidth="1"/>
    <col min="14851" max="14851" width="35.44140625" style="18" customWidth="1"/>
    <col min="14852" max="14852" width="17.44140625" style="18" customWidth="1"/>
    <col min="14853" max="14853" width="16.44140625" style="18" customWidth="1"/>
    <col min="14854" max="14854" width="15.44140625" style="18" customWidth="1"/>
    <col min="14855" max="14855" width="12.77734375" style="18" customWidth="1"/>
    <col min="14856" max="14856" width="15" style="18" customWidth="1"/>
    <col min="14857" max="14857" width="15.44140625" style="18" customWidth="1"/>
    <col min="14858" max="14858" width="15" style="18" customWidth="1"/>
    <col min="14859" max="14860" width="14.44140625" style="18" customWidth="1"/>
    <col min="14861" max="14861" width="17" style="18" customWidth="1"/>
    <col min="14862" max="14862" width="18" style="18" customWidth="1"/>
    <col min="14863" max="15104" width="6.77734375" style="18"/>
    <col min="15105" max="15105" width="15.44140625" style="18" customWidth="1"/>
    <col min="15106" max="15106" width="12.44140625" style="18" customWidth="1"/>
    <col min="15107" max="15107" width="35.44140625" style="18" customWidth="1"/>
    <col min="15108" max="15108" width="17.44140625" style="18" customWidth="1"/>
    <col min="15109" max="15109" width="16.44140625" style="18" customWidth="1"/>
    <col min="15110" max="15110" width="15.44140625" style="18" customWidth="1"/>
    <col min="15111" max="15111" width="12.77734375" style="18" customWidth="1"/>
    <col min="15112" max="15112" width="15" style="18" customWidth="1"/>
    <col min="15113" max="15113" width="15.44140625" style="18" customWidth="1"/>
    <col min="15114" max="15114" width="15" style="18" customWidth="1"/>
    <col min="15115" max="15116" width="14.44140625" style="18" customWidth="1"/>
    <col min="15117" max="15117" width="17" style="18" customWidth="1"/>
    <col min="15118" max="15118" width="18" style="18" customWidth="1"/>
    <col min="15119" max="15360" width="6.77734375" style="18"/>
    <col min="15361" max="15361" width="15.44140625" style="18" customWidth="1"/>
    <col min="15362" max="15362" width="12.44140625" style="18" customWidth="1"/>
    <col min="15363" max="15363" width="35.44140625" style="18" customWidth="1"/>
    <col min="15364" max="15364" width="17.44140625" style="18" customWidth="1"/>
    <col min="15365" max="15365" width="16.44140625" style="18" customWidth="1"/>
    <col min="15366" max="15366" width="15.44140625" style="18" customWidth="1"/>
    <col min="15367" max="15367" width="12.77734375" style="18" customWidth="1"/>
    <col min="15368" max="15368" width="15" style="18" customWidth="1"/>
    <col min="15369" max="15369" width="15.44140625" style="18" customWidth="1"/>
    <col min="15370" max="15370" width="15" style="18" customWidth="1"/>
    <col min="15371" max="15372" width="14.44140625" style="18" customWidth="1"/>
    <col min="15373" max="15373" width="17" style="18" customWidth="1"/>
    <col min="15374" max="15374" width="18" style="18" customWidth="1"/>
    <col min="15375" max="15616" width="6.77734375" style="18"/>
    <col min="15617" max="15617" width="15.44140625" style="18" customWidth="1"/>
    <col min="15618" max="15618" width="12.44140625" style="18" customWidth="1"/>
    <col min="15619" max="15619" width="35.44140625" style="18" customWidth="1"/>
    <col min="15620" max="15620" width="17.44140625" style="18" customWidth="1"/>
    <col min="15621" max="15621" width="16.44140625" style="18" customWidth="1"/>
    <col min="15622" max="15622" width="15.44140625" style="18" customWidth="1"/>
    <col min="15623" max="15623" width="12.77734375" style="18" customWidth="1"/>
    <col min="15624" max="15624" width="15" style="18" customWidth="1"/>
    <col min="15625" max="15625" width="15.44140625" style="18" customWidth="1"/>
    <col min="15626" max="15626" width="15" style="18" customWidth="1"/>
    <col min="15627" max="15628" width="14.44140625" style="18" customWidth="1"/>
    <col min="15629" max="15629" width="17" style="18" customWidth="1"/>
    <col min="15630" max="15630" width="18" style="18" customWidth="1"/>
    <col min="15631" max="15872" width="6.77734375" style="18"/>
    <col min="15873" max="15873" width="15.44140625" style="18" customWidth="1"/>
    <col min="15874" max="15874" width="12.44140625" style="18" customWidth="1"/>
    <col min="15875" max="15875" width="35.44140625" style="18" customWidth="1"/>
    <col min="15876" max="15876" width="17.44140625" style="18" customWidth="1"/>
    <col min="15877" max="15877" width="16.44140625" style="18" customWidth="1"/>
    <col min="15878" max="15878" width="15.44140625" style="18" customWidth="1"/>
    <col min="15879" max="15879" width="12.77734375" style="18" customWidth="1"/>
    <col min="15880" max="15880" width="15" style="18" customWidth="1"/>
    <col min="15881" max="15881" width="15.44140625" style="18" customWidth="1"/>
    <col min="15882" max="15882" width="15" style="18" customWidth="1"/>
    <col min="15883" max="15884" width="14.44140625" style="18" customWidth="1"/>
    <col min="15885" max="15885" width="17" style="18" customWidth="1"/>
    <col min="15886" max="15886" width="18" style="18" customWidth="1"/>
    <col min="15887" max="16128" width="6.77734375" style="18"/>
    <col min="16129" max="16129" width="15.44140625" style="18" customWidth="1"/>
    <col min="16130" max="16130" width="12.44140625" style="18" customWidth="1"/>
    <col min="16131" max="16131" width="35.44140625" style="18" customWidth="1"/>
    <col min="16132" max="16132" width="17.44140625" style="18" customWidth="1"/>
    <col min="16133" max="16133" width="16.44140625" style="18" customWidth="1"/>
    <col min="16134" max="16134" width="15.44140625" style="18" customWidth="1"/>
    <col min="16135" max="16135" width="12.77734375" style="18" customWidth="1"/>
    <col min="16136" max="16136" width="15" style="18" customWidth="1"/>
    <col min="16137" max="16137" width="15.44140625" style="18" customWidth="1"/>
    <col min="16138" max="16138" width="15" style="18" customWidth="1"/>
    <col min="16139" max="16140" width="14.44140625" style="18" customWidth="1"/>
    <col min="16141" max="16141" width="17" style="18" customWidth="1"/>
    <col min="16142" max="16142" width="18" style="18" customWidth="1"/>
    <col min="16143" max="16384" width="6.77734375" style="18"/>
  </cols>
  <sheetData>
    <row r="1" spans="1:15" x14ac:dyDescent="0.3">
      <c r="N1" s="21" t="s">
        <v>1718</v>
      </c>
    </row>
    <row r="2" spans="1:15" ht="66.75" customHeight="1" x14ac:dyDescent="0.3">
      <c r="L2" s="229" t="s">
        <v>1719</v>
      </c>
      <c r="M2" s="229"/>
      <c r="N2" s="229"/>
    </row>
    <row r="3" spans="1:15" ht="35.549999999999997" customHeight="1" x14ac:dyDescent="0.3">
      <c r="A3" s="230" t="s">
        <v>1720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</row>
    <row r="4" spans="1:15" ht="10.050000000000001" customHeight="1" x14ac:dyDescent="0.3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</row>
    <row r="5" spans="1:15" ht="33" customHeight="1" x14ac:dyDescent="0.3">
      <c r="A5" s="230" t="s">
        <v>1721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</row>
    <row r="6" spans="1:15" s="19" customFormat="1" ht="18" x14ac:dyDescent="0.3">
      <c r="A6" s="197"/>
      <c r="B6" s="197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198" t="s">
        <v>21</v>
      </c>
    </row>
    <row r="7" spans="1:15" ht="21.75" customHeight="1" x14ac:dyDescent="0.3">
      <c r="A7" s="228" t="s">
        <v>17</v>
      </c>
      <c r="B7" s="228" t="s">
        <v>1722</v>
      </c>
      <c r="C7" s="228" t="s">
        <v>1723</v>
      </c>
      <c r="D7" s="231" t="s">
        <v>4</v>
      </c>
      <c r="E7" s="231"/>
      <c r="F7" s="231"/>
      <c r="G7" s="231"/>
      <c r="H7" s="231"/>
      <c r="I7" s="231" t="s">
        <v>5</v>
      </c>
      <c r="J7" s="231"/>
      <c r="K7" s="231"/>
      <c r="L7" s="231"/>
      <c r="M7" s="231"/>
      <c r="N7" s="228" t="s">
        <v>18</v>
      </c>
    </row>
    <row r="8" spans="1:15" x14ac:dyDescent="0.3">
      <c r="A8" s="228"/>
      <c r="B8" s="228"/>
      <c r="C8" s="228"/>
      <c r="D8" s="228" t="s">
        <v>19</v>
      </c>
      <c r="E8" s="228" t="s">
        <v>1724</v>
      </c>
      <c r="F8" s="227" t="s">
        <v>20</v>
      </c>
      <c r="G8" s="227"/>
      <c r="H8" s="228" t="s">
        <v>1725</v>
      </c>
      <c r="I8" s="228" t="s">
        <v>19</v>
      </c>
      <c r="J8" s="228" t="s">
        <v>1726</v>
      </c>
      <c r="K8" s="227" t="s">
        <v>20</v>
      </c>
      <c r="L8" s="227"/>
      <c r="M8" s="228" t="s">
        <v>1727</v>
      </c>
      <c r="N8" s="228"/>
    </row>
    <row r="9" spans="1:15" s="200" customFormat="1" ht="71.25" customHeight="1" x14ac:dyDescent="0.3">
      <c r="A9" s="228"/>
      <c r="B9" s="228"/>
      <c r="C9" s="228"/>
      <c r="D9" s="228"/>
      <c r="E9" s="228"/>
      <c r="F9" s="199" t="s">
        <v>1728</v>
      </c>
      <c r="G9" s="199" t="s">
        <v>1729</v>
      </c>
      <c r="H9" s="228"/>
      <c r="I9" s="228"/>
      <c r="J9" s="228"/>
      <c r="K9" s="199" t="s">
        <v>1728</v>
      </c>
      <c r="L9" s="199" t="s">
        <v>1729</v>
      </c>
      <c r="M9" s="228"/>
      <c r="N9" s="228"/>
    </row>
    <row r="10" spans="1:15" s="200" customFormat="1" ht="39.75" customHeight="1" x14ac:dyDescent="0.3">
      <c r="A10" s="201"/>
      <c r="B10" s="201"/>
      <c r="C10" s="202" t="s">
        <v>3</v>
      </c>
      <c r="D10" s="217">
        <v>1137962386.0999999</v>
      </c>
      <c r="E10" s="218">
        <v>989299727.80000007</v>
      </c>
      <c r="F10" s="218">
        <v>188037799</v>
      </c>
      <c r="G10" s="218">
        <v>8787081.1999999993</v>
      </c>
      <c r="H10" s="218">
        <v>78812340.700000003</v>
      </c>
      <c r="I10" s="217">
        <v>131344714.2</v>
      </c>
      <c r="J10" s="218">
        <v>48090732.399999999</v>
      </c>
      <c r="K10" s="218">
        <v>6929976.7000000002</v>
      </c>
      <c r="L10" s="218">
        <v>2462526.6</v>
      </c>
      <c r="M10" s="218">
        <v>83253981.799999997</v>
      </c>
      <c r="N10" s="217">
        <f>I10+D10</f>
        <v>1269307100.3</v>
      </c>
      <c r="O10" s="203"/>
    </row>
    <row r="11" spans="1:15" s="204" customFormat="1" ht="39.75" customHeight="1" x14ac:dyDescent="0.3">
      <c r="A11" s="212">
        <v>3500000</v>
      </c>
      <c r="B11" s="213"/>
      <c r="C11" s="207" t="s">
        <v>70</v>
      </c>
      <c r="D11" s="214">
        <v>17135001.100000001</v>
      </c>
      <c r="E11" s="216">
        <v>16790728.5</v>
      </c>
      <c r="F11" s="216">
        <v>11493656.1</v>
      </c>
      <c r="G11" s="216">
        <v>525538.1</v>
      </c>
      <c r="H11" s="216">
        <v>344272.60000000003</v>
      </c>
      <c r="I11" s="214">
        <v>2747376.3000000003</v>
      </c>
      <c r="J11" s="216">
        <v>626158.80000000005</v>
      </c>
      <c r="K11" s="216">
        <v>9203</v>
      </c>
      <c r="L11" s="216">
        <v>4042.7000000000003</v>
      </c>
      <c r="M11" s="216">
        <v>2121217.5</v>
      </c>
      <c r="N11" s="215">
        <f t="shared" ref="N11" si="0">I11+D11</f>
        <v>19882377.400000002</v>
      </c>
      <c r="O11" s="203"/>
    </row>
    <row r="12" spans="1:15" s="204" customFormat="1" ht="20.25" customHeight="1" x14ac:dyDescent="0.3">
      <c r="A12" s="87" t="s">
        <v>1717</v>
      </c>
      <c r="B12" s="87" t="s">
        <v>1717</v>
      </c>
      <c r="C12" s="87" t="s">
        <v>1717</v>
      </c>
      <c r="D12" s="87" t="s">
        <v>1717</v>
      </c>
      <c r="E12" s="87" t="s">
        <v>1717</v>
      </c>
      <c r="F12" s="87" t="s">
        <v>1717</v>
      </c>
      <c r="G12" s="87" t="s">
        <v>1717</v>
      </c>
      <c r="H12" s="87" t="s">
        <v>1717</v>
      </c>
      <c r="I12" s="87" t="s">
        <v>1717</v>
      </c>
      <c r="J12" s="87" t="s">
        <v>1717</v>
      </c>
      <c r="K12" s="87" t="s">
        <v>1717</v>
      </c>
      <c r="L12" s="87" t="s">
        <v>1717</v>
      </c>
      <c r="M12" s="87" t="s">
        <v>1717</v>
      </c>
      <c r="N12" s="87" t="s">
        <v>1717</v>
      </c>
      <c r="O12" s="203"/>
    </row>
    <row r="13" spans="1:15" s="204" customFormat="1" ht="79.2" x14ac:dyDescent="0.3">
      <c r="A13" s="205">
        <v>2401480</v>
      </c>
      <c r="B13" s="206" t="s">
        <v>44</v>
      </c>
      <c r="C13" s="207" t="s">
        <v>1730</v>
      </c>
      <c r="D13" s="208">
        <f>H13</f>
        <v>0</v>
      </c>
      <c r="E13" s="209">
        <v>0</v>
      </c>
      <c r="F13" s="209">
        <v>0</v>
      </c>
      <c r="G13" s="209">
        <v>0</v>
      </c>
      <c r="H13" s="210">
        <f>'[1]ПТ(Додаток№3)'!H8</f>
        <v>0</v>
      </c>
      <c r="I13" s="208">
        <f>J13+M13</f>
        <v>19600000</v>
      </c>
      <c r="J13" s="210">
        <f>'[1]ПТ(Додаток№3)'!I8</f>
        <v>19600000</v>
      </c>
      <c r="K13" s="211">
        <v>0</v>
      </c>
      <c r="L13" s="211"/>
      <c r="M13" s="210"/>
      <c r="N13" s="210">
        <f>I13+D13</f>
        <v>19600000</v>
      </c>
      <c r="O13" s="203"/>
    </row>
    <row r="14" spans="1:15" s="204" customFormat="1" ht="20.25" customHeight="1" x14ac:dyDescent="0.3">
      <c r="A14" s="87" t="s">
        <v>1717</v>
      </c>
      <c r="B14" s="87" t="s">
        <v>1717</v>
      </c>
      <c r="C14" s="87" t="s">
        <v>1717</v>
      </c>
      <c r="D14" s="87" t="s">
        <v>1717</v>
      </c>
      <c r="E14" s="87" t="s">
        <v>1717</v>
      </c>
      <c r="F14" s="87" t="s">
        <v>1717</v>
      </c>
      <c r="G14" s="87" t="s">
        <v>1717</v>
      </c>
      <c r="H14" s="87" t="s">
        <v>1717</v>
      </c>
      <c r="I14" s="87" t="s">
        <v>1717</v>
      </c>
      <c r="J14" s="87" t="s">
        <v>1717</v>
      </c>
      <c r="K14" s="87" t="s">
        <v>1717</v>
      </c>
      <c r="L14" s="87" t="s">
        <v>1717</v>
      </c>
      <c r="M14" s="87" t="s">
        <v>1717</v>
      </c>
      <c r="N14" s="87" t="s">
        <v>1717</v>
      </c>
      <c r="O14" s="203"/>
    </row>
    <row r="16" spans="1:15" ht="13.8" x14ac:dyDescent="0.3">
      <c r="C16" s="219" t="s">
        <v>1731</v>
      </c>
      <c r="L16" s="220" t="s">
        <v>1732</v>
      </c>
    </row>
    <row r="17" spans="12:12" ht="13.8" x14ac:dyDescent="0.3">
      <c r="L17" s="220" t="s">
        <v>1733</v>
      </c>
    </row>
    <row r="18" spans="12:12" ht="13.8" x14ac:dyDescent="0.3">
      <c r="L18" s="220" t="s">
        <v>1734</v>
      </c>
    </row>
  </sheetData>
  <mergeCells count="17">
    <mergeCell ref="L2:N2"/>
    <mergeCell ref="A3:N3"/>
    <mergeCell ref="A5:N5"/>
    <mergeCell ref="A7:A9"/>
    <mergeCell ref="B7:B9"/>
    <mergeCell ref="C7:C9"/>
    <mergeCell ref="D7:H7"/>
    <mergeCell ref="I7:M7"/>
    <mergeCell ref="N7:N9"/>
    <mergeCell ref="D8:D9"/>
    <mergeCell ref="M8:M9"/>
    <mergeCell ref="E8:E9"/>
    <mergeCell ref="F8:G8"/>
    <mergeCell ref="H8:H9"/>
    <mergeCell ref="I8:I9"/>
    <mergeCell ref="J8:J9"/>
    <mergeCell ref="K8:L8"/>
  </mergeCells>
  <printOptions horizontalCentered="1"/>
  <pageMargins left="0" right="0" top="0" bottom="0" header="0" footer="0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S834"/>
  <sheetViews>
    <sheetView showGridLines="0" showZeros="0" topLeftCell="A5" zoomScaleNormal="100" workbookViewId="0">
      <pane ySplit="3" topLeftCell="A514" activePane="bottomLeft" state="frozen"/>
      <selection activeCell="A5" sqref="A5"/>
      <selection pane="bottomLeft" activeCell="D514" sqref="D514"/>
    </sheetView>
  </sheetViews>
  <sheetFormatPr defaultColWidth="7.44140625" defaultRowHeight="13.2" x14ac:dyDescent="0.25"/>
  <cols>
    <col min="1" max="1" width="9.77734375" style="88" customWidth="1"/>
    <col min="2" max="2" width="10.44140625" style="88" customWidth="1"/>
    <col min="3" max="3" width="32.33203125" style="88" customWidth="1"/>
    <col min="4" max="4" width="13.6640625" style="88" customWidth="1"/>
    <col min="5" max="5" width="15.44140625" style="88" customWidth="1"/>
    <col min="6" max="6" width="12.44140625" style="88" bestFit="1" customWidth="1"/>
    <col min="7" max="7" width="11.44140625" style="88" customWidth="1"/>
    <col min="8" max="8" width="12" style="88" customWidth="1"/>
    <col min="9" max="9" width="12.77734375" style="88" customWidth="1"/>
    <col min="10" max="10" width="12.109375" style="88" customWidth="1"/>
    <col min="11" max="11" width="10.44140625" style="88" customWidth="1"/>
    <col min="12" max="13" width="12" style="88" customWidth="1"/>
    <col min="14" max="14" width="14" style="88" customWidth="1"/>
    <col min="15" max="15" width="3.33203125" style="88" customWidth="1"/>
    <col min="16" max="16" width="12.44140625" style="88" hidden="1" customWidth="1"/>
    <col min="17" max="17" width="11" style="88" hidden="1" customWidth="1"/>
    <col min="18" max="18" width="12.77734375" style="88" hidden="1" customWidth="1"/>
    <col min="19" max="19" width="12.44140625" style="88" hidden="1" customWidth="1"/>
    <col min="20" max="256" width="7.44140625" style="88"/>
    <col min="257" max="257" width="9.77734375" style="88" customWidth="1"/>
    <col min="258" max="258" width="10.44140625" style="88" customWidth="1"/>
    <col min="259" max="259" width="32.33203125" style="88" customWidth="1"/>
    <col min="260" max="260" width="13.6640625" style="88" customWidth="1"/>
    <col min="261" max="261" width="15.44140625" style="88" customWidth="1"/>
    <col min="262" max="262" width="12.44140625" style="88" bestFit="1" customWidth="1"/>
    <col min="263" max="263" width="11.44140625" style="88" customWidth="1"/>
    <col min="264" max="264" width="12" style="88" customWidth="1"/>
    <col min="265" max="265" width="12.77734375" style="88" customWidth="1"/>
    <col min="266" max="266" width="12.109375" style="88" customWidth="1"/>
    <col min="267" max="267" width="10.44140625" style="88" customWidth="1"/>
    <col min="268" max="269" width="12" style="88" customWidth="1"/>
    <col min="270" max="270" width="14" style="88" customWidth="1"/>
    <col min="271" max="271" width="3.33203125" style="88" customWidth="1"/>
    <col min="272" max="275" width="0" style="88" hidden="1" customWidth="1"/>
    <col min="276" max="512" width="7.44140625" style="88"/>
    <col min="513" max="513" width="9.77734375" style="88" customWidth="1"/>
    <col min="514" max="514" width="10.44140625" style="88" customWidth="1"/>
    <col min="515" max="515" width="32.33203125" style="88" customWidth="1"/>
    <col min="516" max="516" width="13.6640625" style="88" customWidth="1"/>
    <col min="517" max="517" width="15.44140625" style="88" customWidth="1"/>
    <col min="518" max="518" width="12.44140625" style="88" bestFit="1" customWidth="1"/>
    <col min="519" max="519" width="11.44140625" style="88" customWidth="1"/>
    <col min="520" max="520" width="12" style="88" customWidth="1"/>
    <col min="521" max="521" width="12.77734375" style="88" customWidth="1"/>
    <col min="522" max="522" width="12.109375" style="88" customWidth="1"/>
    <col min="523" max="523" width="10.44140625" style="88" customWidth="1"/>
    <col min="524" max="525" width="12" style="88" customWidth="1"/>
    <col min="526" max="526" width="14" style="88" customWidth="1"/>
    <col min="527" max="527" width="3.33203125" style="88" customWidth="1"/>
    <col min="528" max="531" width="0" style="88" hidden="1" customWidth="1"/>
    <col min="532" max="768" width="7.44140625" style="88"/>
    <col min="769" max="769" width="9.77734375" style="88" customWidth="1"/>
    <col min="770" max="770" width="10.44140625" style="88" customWidth="1"/>
    <col min="771" max="771" width="32.33203125" style="88" customWidth="1"/>
    <col min="772" max="772" width="13.6640625" style="88" customWidth="1"/>
    <col min="773" max="773" width="15.44140625" style="88" customWidth="1"/>
    <col min="774" max="774" width="12.44140625" style="88" bestFit="1" customWidth="1"/>
    <col min="775" max="775" width="11.44140625" style="88" customWidth="1"/>
    <col min="776" max="776" width="12" style="88" customWidth="1"/>
    <col min="777" max="777" width="12.77734375" style="88" customWidth="1"/>
    <col min="778" max="778" width="12.109375" style="88" customWidth="1"/>
    <col min="779" max="779" width="10.44140625" style="88" customWidth="1"/>
    <col min="780" max="781" width="12" style="88" customWidth="1"/>
    <col min="782" max="782" width="14" style="88" customWidth="1"/>
    <col min="783" max="783" width="3.33203125" style="88" customWidth="1"/>
    <col min="784" max="787" width="0" style="88" hidden="1" customWidth="1"/>
    <col min="788" max="1024" width="7.44140625" style="88"/>
    <col min="1025" max="1025" width="9.77734375" style="88" customWidth="1"/>
    <col min="1026" max="1026" width="10.44140625" style="88" customWidth="1"/>
    <col min="1027" max="1027" width="32.33203125" style="88" customWidth="1"/>
    <col min="1028" max="1028" width="13.6640625" style="88" customWidth="1"/>
    <col min="1029" max="1029" width="15.44140625" style="88" customWidth="1"/>
    <col min="1030" max="1030" width="12.44140625" style="88" bestFit="1" customWidth="1"/>
    <col min="1031" max="1031" width="11.44140625" style="88" customWidth="1"/>
    <col min="1032" max="1032" width="12" style="88" customWidth="1"/>
    <col min="1033" max="1033" width="12.77734375" style="88" customWidth="1"/>
    <col min="1034" max="1034" width="12.109375" style="88" customWidth="1"/>
    <col min="1035" max="1035" width="10.44140625" style="88" customWidth="1"/>
    <col min="1036" max="1037" width="12" style="88" customWidth="1"/>
    <col min="1038" max="1038" width="14" style="88" customWidth="1"/>
    <col min="1039" max="1039" width="3.33203125" style="88" customWidth="1"/>
    <col min="1040" max="1043" width="0" style="88" hidden="1" customWidth="1"/>
    <col min="1044" max="1280" width="7.44140625" style="88"/>
    <col min="1281" max="1281" width="9.77734375" style="88" customWidth="1"/>
    <col min="1282" max="1282" width="10.44140625" style="88" customWidth="1"/>
    <col min="1283" max="1283" width="32.33203125" style="88" customWidth="1"/>
    <col min="1284" max="1284" width="13.6640625" style="88" customWidth="1"/>
    <col min="1285" max="1285" width="15.44140625" style="88" customWidth="1"/>
    <col min="1286" max="1286" width="12.44140625" style="88" bestFit="1" customWidth="1"/>
    <col min="1287" max="1287" width="11.44140625" style="88" customWidth="1"/>
    <col min="1288" max="1288" width="12" style="88" customWidth="1"/>
    <col min="1289" max="1289" width="12.77734375" style="88" customWidth="1"/>
    <col min="1290" max="1290" width="12.109375" style="88" customWidth="1"/>
    <col min="1291" max="1291" width="10.44140625" style="88" customWidth="1"/>
    <col min="1292" max="1293" width="12" style="88" customWidth="1"/>
    <col min="1294" max="1294" width="14" style="88" customWidth="1"/>
    <col min="1295" max="1295" width="3.33203125" style="88" customWidth="1"/>
    <col min="1296" max="1299" width="0" style="88" hidden="1" customWidth="1"/>
    <col min="1300" max="1536" width="7.44140625" style="88"/>
    <col min="1537" max="1537" width="9.77734375" style="88" customWidth="1"/>
    <col min="1538" max="1538" width="10.44140625" style="88" customWidth="1"/>
    <col min="1539" max="1539" width="32.33203125" style="88" customWidth="1"/>
    <col min="1540" max="1540" width="13.6640625" style="88" customWidth="1"/>
    <col min="1541" max="1541" width="15.44140625" style="88" customWidth="1"/>
    <col min="1542" max="1542" width="12.44140625" style="88" bestFit="1" customWidth="1"/>
    <col min="1543" max="1543" width="11.44140625" style="88" customWidth="1"/>
    <col min="1544" max="1544" width="12" style="88" customWidth="1"/>
    <col min="1545" max="1545" width="12.77734375" style="88" customWidth="1"/>
    <col min="1546" max="1546" width="12.109375" style="88" customWidth="1"/>
    <col min="1547" max="1547" width="10.44140625" style="88" customWidth="1"/>
    <col min="1548" max="1549" width="12" style="88" customWidth="1"/>
    <col min="1550" max="1550" width="14" style="88" customWidth="1"/>
    <col min="1551" max="1551" width="3.33203125" style="88" customWidth="1"/>
    <col min="1552" max="1555" width="0" style="88" hidden="1" customWidth="1"/>
    <col min="1556" max="1792" width="7.44140625" style="88"/>
    <col min="1793" max="1793" width="9.77734375" style="88" customWidth="1"/>
    <col min="1794" max="1794" width="10.44140625" style="88" customWidth="1"/>
    <col min="1795" max="1795" width="32.33203125" style="88" customWidth="1"/>
    <col min="1796" max="1796" width="13.6640625" style="88" customWidth="1"/>
    <col min="1797" max="1797" width="15.44140625" style="88" customWidth="1"/>
    <col min="1798" max="1798" width="12.44140625" style="88" bestFit="1" customWidth="1"/>
    <col min="1799" max="1799" width="11.44140625" style="88" customWidth="1"/>
    <col min="1800" max="1800" width="12" style="88" customWidth="1"/>
    <col min="1801" max="1801" width="12.77734375" style="88" customWidth="1"/>
    <col min="1802" max="1802" width="12.109375" style="88" customWidth="1"/>
    <col min="1803" max="1803" width="10.44140625" style="88" customWidth="1"/>
    <col min="1804" max="1805" width="12" style="88" customWidth="1"/>
    <col min="1806" max="1806" width="14" style="88" customWidth="1"/>
    <col min="1807" max="1807" width="3.33203125" style="88" customWidth="1"/>
    <col min="1808" max="1811" width="0" style="88" hidden="1" customWidth="1"/>
    <col min="1812" max="2048" width="7.44140625" style="88"/>
    <col min="2049" max="2049" width="9.77734375" style="88" customWidth="1"/>
    <col min="2050" max="2050" width="10.44140625" style="88" customWidth="1"/>
    <col min="2051" max="2051" width="32.33203125" style="88" customWidth="1"/>
    <col min="2052" max="2052" width="13.6640625" style="88" customWidth="1"/>
    <col min="2053" max="2053" width="15.44140625" style="88" customWidth="1"/>
    <col min="2054" max="2054" width="12.44140625" style="88" bestFit="1" customWidth="1"/>
    <col min="2055" max="2055" width="11.44140625" style="88" customWidth="1"/>
    <col min="2056" max="2056" width="12" style="88" customWidth="1"/>
    <col min="2057" max="2057" width="12.77734375" style="88" customWidth="1"/>
    <col min="2058" max="2058" width="12.109375" style="88" customWidth="1"/>
    <col min="2059" max="2059" width="10.44140625" style="88" customWidth="1"/>
    <col min="2060" max="2061" width="12" style="88" customWidth="1"/>
    <col min="2062" max="2062" width="14" style="88" customWidth="1"/>
    <col min="2063" max="2063" width="3.33203125" style="88" customWidth="1"/>
    <col min="2064" max="2067" width="0" style="88" hidden="1" customWidth="1"/>
    <col min="2068" max="2304" width="7.44140625" style="88"/>
    <col min="2305" max="2305" width="9.77734375" style="88" customWidth="1"/>
    <col min="2306" max="2306" width="10.44140625" style="88" customWidth="1"/>
    <col min="2307" max="2307" width="32.33203125" style="88" customWidth="1"/>
    <col min="2308" max="2308" width="13.6640625" style="88" customWidth="1"/>
    <col min="2309" max="2309" width="15.44140625" style="88" customWidth="1"/>
    <col min="2310" max="2310" width="12.44140625" style="88" bestFit="1" customWidth="1"/>
    <col min="2311" max="2311" width="11.44140625" style="88" customWidth="1"/>
    <col min="2312" max="2312" width="12" style="88" customWidth="1"/>
    <col min="2313" max="2313" width="12.77734375" style="88" customWidth="1"/>
    <col min="2314" max="2314" width="12.109375" style="88" customWidth="1"/>
    <col min="2315" max="2315" width="10.44140625" style="88" customWidth="1"/>
    <col min="2316" max="2317" width="12" style="88" customWidth="1"/>
    <col min="2318" max="2318" width="14" style="88" customWidth="1"/>
    <col min="2319" max="2319" width="3.33203125" style="88" customWidth="1"/>
    <col min="2320" max="2323" width="0" style="88" hidden="1" customWidth="1"/>
    <col min="2324" max="2560" width="7.44140625" style="88"/>
    <col min="2561" max="2561" width="9.77734375" style="88" customWidth="1"/>
    <col min="2562" max="2562" width="10.44140625" style="88" customWidth="1"/>
    <col min="2563" max="2563" width="32.33203125" style="88" customWidth="1"/>
    <col min="2564" max="2564" width="13.6640625" style="88" customWidth="1"/>
    <col min="2565" max="2565" width="15.44140625" style="88" customWidth="1"/>
    <col min="2566" max="2566" width="12.44140625" style="88" bestFit="1" customWidth="1"/>
    <col min="2567" max="2567" width="11.44140625" style="88" customWidth="1"/>
    <col min="2568" max="2568" width="12" style="88" customWidth="1"/>
    <col min="2569" max="2569" width="12.77734375" style="88" customWidth="1"/>
    <col min="2570" max="2570" width="12.109375" style="88" customWidth="1"/>
    <col min="2571" max="2571" width="10.44140625" style="88" customWidth="1"/>
    <col min="2572" max="2573" width="12" style="88" customWidth="1"/>
    <col min="2574" max="2574" width="14" style="88" customWidth="1"/>
    <col min="2575" max="2575" width="3.33203125" style="88" customWidth="1"/>
    <col min="2576" max="2579" width="0" style="88" hidden="1" customWidth="1"/>
    <col min="2580" max="2816" width="7.44140625" style="88"/>
    <col min="2817" max="2817" width="9.77734375" style="88" customWidth="1"/>
    <col min="2818" max="2818" width="10.44140625" style="88" customWidth="1"/>
    <col min="2819" max="2819" width="32.33203125" style="88" customWidth="1"/>
    <col min="2820" max="2820" width="13.6640625" style="88" customWidth="1"/>
    <col min="2821" max="2821" width="15.44140625" style="88" customWidth="1"/>
    <col min="2822" max="2822" width="12.44140625" style="88" bestFit="1" customWidth="1"/>
    <col min="2823" max="2823" width="11.44140625" style="88" customWidth="1"/>
    <col min="2824" max="2824" width="12" style="88" customWidth="1"/>
    <col min="2825" max="2825" width="12.77734375" style="88" customWidth="1"/>
    <col min="2826" max="2826" width="12.109375" style="88" customWidth="1"/>
    <col min="2827" max="2827" width="10.44140625" style="88" customWidth="1"/>
    <col min="2828" max="2829" width="12" style="88" customWidth="1"/>
    <col min="2830" max="2830" width="14" style="88" customWidth="1"/>
    <col min="2831" max="2831" width="3.33203125" style="88" customWidth="1"/>
    <col min="2832" max="2835" width="0" style="88" hidden="1" customWidth="1"/>
    <col min="2836" max="3072" width="7.44140625" style="88"/>
    <col min="3073" max="3073" width="9.77734375" style="88" customWidth="1"/>
    <col min="3074" max="3074" width="10.44140625" style="88" customWidth="1"/>
    <col min="3075" max="3075" width="32.33203125" style="88" customWidth="1"/>
    <col min="3076" max="3076" width="13.6640625" style="88" customWidth="1"/>
    <col min="3077" max="3077" width="15.44140625" style="88" customWidth="1"/>
    <col min="3078" max="3078" width="12.44140625" style="88" bestFit="1" customWidth="1"/>
    <col min="3079" max="3079" width="11.44140625" style="88" customWidth="1"/>
    <col min="3080" max="3080" width="12" style="88" customWidth="1"/>
    <col min="3081" max="3081" width="12.77734375" style="88" customWidth="1"/>
    <col min="3082" max="3082" width="12.109375" style="88" customWidth="1"/>
    <col min="3083" max="3083" width="10.44140625" style="88" customWidth="1"/>
    <col min="3084" max="3085" width="12" style="88" customWidth="1"/>
    <col min="3086" max="3086" width="14" style="88" customWidth="1"/>
    <col min="3087" max="3087" width="3.33203125" style="88" customWidth="1"/>
    <col min="3088" max="3091" width="0" style="88" hidden="1" customWidth="1"/>
    <col min="3092" max="3328" width="7.44140625" style="88"/>
    <col min="3329" max="3329" width="9.77734375" style="88" customWidth="1"/>
    <col min="3330" max="3330" width="10.44140625" style="88" customWidth="1"/>
    <col min="3331" max="3331" width="32.33203125" style="88" customWidth="1"/>
    <col min="3332" max="3332" width="13.6640625" style="88" customWidth="1"/>
    <col min="3333" max="3333" width="15.44140625" style="88" customWidth="1"/>
    <col min="3334" max="3334" width="12.44140625" style="88" bestFit="1" customWidth="1"/>
    <col min="3335" max="3335" width="11.44140625" style="88" customWidth="1"/>
    <col min="3336" max="3336" width="12" style="88" customWidth="1"/>
    <col min="3337" max="3337" width="12.77734375" style="88" customWidth="1"/>
    <col min="3338" max="3338" width="12.109375" style="88" customWidth="1"/>
    <col min="3339" max="3339" width="10.44140625" style="88" customWidth="1"/>
    <col min="3340" max="3341" width="12" style="88" customWidth="1"/>
    <col min="3342" max="3342" width="14" style="88" customWidth="1"/>
    <col min="3343" max="3343" width="3.33203125" style="88" customWidth="1"/>
    <col min="3344" max="3347" width="0" style="88" hidden="1" customWidth="1"/>
    <col min="3348" max="3584" width="7.44140625" style="88"/>
    <col min="3585" max="3585" width="9.77734375" style="88" customWidth="1"/>
    <col min="3586" max="3586" width="10.44140625" style="88" customWidth="1"/>
    <col min="3587" max="3587" width="32.33203125" style="88" customWidth="1"/>
    <col min="3588" max="3588" width="13.6640625" style="88" customWidth="1"/>
    <col min="3589" max="3589" width="15.44140625" style="88" customWidth="1"/>
    <col min="3590" max="3590" width="12.44140625" style="88" bestFit="1" customWidth="1"/>
    <col min="3591" max="3591" width="11.44140625" style="88" customWidth="1"/>
    <col min="3592" max="3592" width="12" style="88" customWidth="1"/>
    <col min="3593" max="3593" width="12.77734375" style="88" customWidth="1"/>
    <col min="3594" max="3594" width="12.109375" style="88" customWidth="1"/>
    <col min="3595" max="3595" width="10.44140625" style="88" customWidth="1"/>
    <col min="3596" max="3597" width="12" style="88" customWidth="1"/>
    <col min="3598" max="3598" width="14" style="88" customWidth="1"/>
    <col min="3599" max="3599" width="3.33203125" style="88" customWidth="1"/>
    <col min="3600" max="3603" width="0" style="88" hidden="1" customWidth="1"/>
    <col min="3604" max="3840" width="7.44140625" style="88"/>
    <col min="3841" max="3841" width="9.77734375" style="88" customWidth="1"/>
    <col min="3842" max="3842" width="10.44140625" style="88" customWidth="1"/>
    <col min="3843" max="3843" width="32.33203125" style="88" customWidth="1"/>
    <col min="3844" max="3844" width="13.6640625" style="88" customWidth="1"/>
    <col min="3845" max="3845" width="15.44140625" style="88" customWidth="1"/>
    <col min="3846" max="3846" width="12.44140625" style="88" bestFit="1" customWidth="1"/>
    <col min="3847" max="3847" width="11.44140625" style="88" customWidth="1"/>
    <col min="3848" max="3848" width="12" style="88" customWidth="1"/>
    <col min="3849" max="3849" width="12.77734375" style="88" customWidth="1"/>
    <col min="3850" max="3850" width="12.109375" style="88" customWidth="1"/>
    <col min="3851" max="3851" width="10.44140625" style="88" customWidth="1"/>
    <col min="3852" max="3853" width="12" style="88" customWidth="1"/>
    <col min="3854" max="3854" width="14" style="88" customWidth="1"/>
    <col min="3855" max="3855" width="3.33203125" style="88" customWidth="1"/>
    <col min="3856" max="3859" width="0" style="88" hidden="1" customWidth="1"/>
    <col min="3860" max="4096" width="7.44140625" style="88"/>
    <col min="4097" max="4097" width="9.77734375" style="88" customWidth="1"/>
    <col min="4098" max="4098" width="10.44140625" style="88" customWidth="1"/>
    <col min="4099" max="4099" width="32.33203125" style="88" customWidth="1"/>
    <col min="4100" max="4100" width="13.6640625" style="88" customWidth="1"/>
    <col min="4101" max="4101" width="15.44140625" style="88" customWidth="1"/>
    <col min="4102" max="4102" width="12.44140625" style="88" bestFit="1" customWidth="1"/>
    <col min="4103" max="4103" width="11.44140625" style="88" customWidth="1"/>
    <col min="4104" max="4104" width="12" style="88" customWidth="1"/>
    <col min="4105" max="4105" width="12.77734375" style="88" customWidth="1"/>
    <col min="4106" max="4106" width="12.109375" style="88" customWidth="1"/>
    <col min="4107" max="4107" width="10.44140625" style="88" customWidth="1"/>
    <col min="4108" max="4109" width="12" style="88" customWidth="1"/>
    <col min="4110" max="4110" width="14" style="88" customWidth="1"/>
    <col min="4111" max="4111" width="3.33203125" style="88" customWidth="1"/>
    <col min="4112" max="4115" width="0" style="88" hidden="1" customWidth="1"/>
    <col min="4116" max="4352" width="7.44140625" style="88"/>
    <col min="4353" max="4353" width="9.77734375" style="88" customWidth="1"/>
    <col min="4354" max="4354" width="10.44140625" style="88" customWidth="1"/>
    <col min="4355" max="4355" width="32.33203125" style="88" customWidth="1"/>
    <col min="4356" max="4356" width="13.6640625" style="88" customWidth="1"/>
    <col min="4357" max="4357" width="15.44140625" style="88" customWidth="1"/>
    <col min="4358" max="4358" width="12.44140625" style="88" bestFit="1" customWidth="1"/>
    <col min="4359" max="4359" width="11.44140625" style="88" customWidth="1"/>
    <col min="4360" max="4360" width="12" style="88" customWidth="1"/>
    <col min="4361" max="4361" width="12.77734375" style="88" customWidth="1"/>
    <col min="4362" max="4362" width="12.109375" style="88" customWidth="1"/>
    <col min="4363" max="4363" width="10.44140625" style="88" customWidth="1"/>
    <col min="4364" max="4365" width="12" style="88" customWidth="1"/>
    <col min="4366" max="4366" width="14" style="88" customWidth="1"/>
    <col min="4367" max="4367" width="3.33203125" style="88" customWidth="1"/>
    <col min="4368" max="4371" width="0" style="88" hidden="1" customWidth="1"/>
    <col min="4372" max="4608" width="7.44140625" style="88"/>
    <col min="4609" max="4609" width="9.77734375" style="88" customWidth="1"/>
    <col min="4610" max="4610" width="10.44140625" style="88" customWidth="1"/>
    <col min="4611" max="4611" width="32.33203125" style="88" customWidth="1"/>
    <col min="4612" max="4612" width="13.6640625" style="88" customWidth="1"/>
    <col min="4613" max="4613" width="15.44140625" style="88" customWidth="1"/>
    <col min="4614" max="4614" width="12.44140625" style="88" bestFit="1" customWidth="1"/>
    <col min="4615" max="4615" width="11.44140625" style="88" customWidth="1"/>
    <col min="4616" max="4616" width="12" style="88" customWidth="1"/>
    <col min="4617" max="4617" width="12.77734375" style="88" customWidth="1"/>
    <col min="4618" max="4618" width="12.109375" style="88" customWidth="1"/>
    <col min="4619" max="4619" width="10.44140625" style="88" customWidth="1"/>
    <col min="4620" max="4621" width="12" style="88" customWidth="1"/>
    <col min="4622" max="4622" width="14" style="88" customWidth="1"/>
    <col min="4623" max="4623" width="3.33203125" style="88" customWidth="1"/>
    <col min="4624" max="4627" width="0" style="88" hidden="1" customWidth="1"/>
    <col min="4628" max="4864" width="7.44140625" style="88"/>
    <col min="4865" max="4865" width="9.77734375" style="88" customWidth="1"/>
    <col min="4866" max="4866" width="10.44140625" style="88" customWidth="1"/>
    <col min="4867" max="4867" width="32.33203125" style="88" customWidth="1"/>
    <col min="4868" max="4868" width="13.6640625" style="88" customWidth="1"/>
    <col min="4869" max="4869" width="15.44140625" style="88" customWidth="1"/>
    <col min="4870" max="4870" width="12.44140625" style="88" bestFit="1" customWidth="1"/>
    <col min="4871" max="4871" width="11.44140625" style="88" customWidth="1"/>
    <col min="4872" max="4872" width="12" style="88" customWidth="1"/>
    <col min="4873" max="4873" width="12.77734375" style="88" customWidth="1"/>
    <col min="4874" max="4874" width="12.109375" style="88" customWidth="1"/>
    <col min="4875" max="4875" width="10.44140625" style="88" customWidth="1"/>
    <col min="4876" max="4877" width="12" style="88" customWidth="1"/>
    <col min="4878" max="4878" width="14" style="88" customWidth="1"/>
    <col min="4879" max="4879" width="3.33203125" style="88" customWidth="1"/>
    <col min="4880" max="4883" width="0" style="88" hidden="1" customWidth="1"/>
    <col min="4884" max="5120" width="7.44140625" style="88"/>
    <col min="5121" max="5121" width="9.77734375" style="88" customWidth="1"/>
    <col min="5122" max="5122" width="10.44140625" style="88" customWidth="1"/>
    <col min="5123" max="5123" width="32.33203125" style="88" customWidth="1"/>
    <col min="5124" max="5124" width="13.6640625" style="88" customWidth="1"/>
    <col min="5125" max="5125" width="15.44140625" style="88" customWidth="1"/>
    <col min="5126" max="5126" width="12.44140625" style="88" bestFit="1" customWidth="1"/>
    <col min="5127" max="5127" width="11.44140625" style="88" customWidth="1"/>
    <col min="5128" max="5128" width="12" style="88" customWidth="1"/>
    <col min="5129" max="5129" width="12.77734375" style="88" customWidth="1"/>
    <col min="5130" max="5130" width="12.109375" style="88" customWidth="1"/>
    <col min="5131" max="5131" width="10.44140625" style="88" customWidth="1"/>
    <col min="5132" max="5133" width="12" style="88" customWidth="1"/>
    <col min="5134" max="5134" width="14" style="88" customWidth="1"/>
    <col min="5135" max="5135" width="3.33203125" style="88" customWidth="1"/>
    <col min="5136" max="5139" width="0" style="88" hidden="1" customWidth="1"/>
    <col min="5140" max="5376" width="7.44140625" style="88"/>
    <col min="5377" max="5377" width="9.77734375" style="88" customWidth="1"/>
    <col min="5378" max="5378" width="10.44140625" style="88" customWidth="1"/>
    <col min="5379" max="5379" width="32.33203125" style="88" customWidth="1"/>
    <col min="5380" max="5380" width="13.6640625" style="88" customWidth="1"/>
    <col min="5381" max="5381" width="15.44140625" style="88" customWidth="1"/>
    <col min="5382" max="5382" width="12.44140625" style="88" bestFit="1" customWidth="1"/>
    <col min="5383" max="5383" width="11.44140625" style="88" customWidth="1"/>
    <col min="5384" max="5384" width="12" style="88" customWidth="1"/>
    <col min="5385" max="5385" width="12.77734375" style="88" customWidth="1"/>
    <col min="5386" max="5386" width="12.109375" style="88" customWidth="1"/>
    <col min="5387" max="5387" width="10.44140625" style="88" customWidth="1"/>
    <col min="5388" max="5389" width="12" style="88" customWidth="1"/>
    <col min="5390" max="5390" width="14" style="88" customWidth="1"/>
    <col min="5391" max="5391" width="3.33203125" style="88" customWidth="1"/>
    <col min="5392" max="5395" width="0" style="88" hidden="1" customWidth="1"/>
    <col min="5396" max="5632" width="7.44140625" style="88"/>
    <col min="5633" max="5633" width="9.77734375" style="88" customWidth="1"/>
    <col min="5634" max="5634" width="10.44140625" style="88" customWidth="1"/>
    <col min="5635" max="5635" width="32.33203125" style="88" customWidth="1"/>
    <col min="5636" max="5636" width="13.6640625" style="88" customWidth="1"/>
    <col min="5637" max="5637" width="15.44140625" style="88" customWidth="1"/>
    <col min="5638" max="5638" width="12.44140625" style="88" bestFit="1" customWidth="1"/>
    <col min="5639" max="5639" width="11.44140625" style="88" customWidth="1"/>
    <col min="5640" max="5640" width="12" style="88" customWidth="1"/>
    <col min="5641" max="5641" width="12.77734375" style="88" customWidth="1"/>
    <col min="5642" max="5642" width="12.109375" style="88" customWidth="1"/>
    <col min="5643" max="5643" width="10.44140625" style="88" customWidth="1"/>
    <col min="5644" max="5645" width="12" style="88" customWidth="1"/>
    <col min="5646" max="5646" width="14" style="88" customWidth="1"/>
    <col min="5647" max="5647" width="3.33203125" style="88" customWidth="1"/>
    <col min="5648" max="5651" width="0" style="88" hidden="1" customWidth="1"/>
    <col min="5652" max="5888" width="7.44140625" style="88"/>
    <col min="5889" max="5889" width="9.77734375" style="88" customWidth="1"/>
    <col min="5890" max="5890" width="10.44140625" style="88" customWidth="1"/>
    <col min="5891" max="5891" width="32.33203125" style="88" customWidth="1"/>
    <col min="5892" max="5892" width="13.6640625" style="88" customWidth="1"/>
    <col min="5893" max="5893" width="15.44140625" style="88" customWidth="1"/>
    <col min="5894" max="5894" width="12.44140625" style="88" bestFit="1" customWidth="1"/>
    <col min="5895" max="5895" width="11.44140625" style="88" customWidth="1"/>
    <col min="5896" max="5896" width="12" style="88" customWidth="1"/>
    <col min="5897" max="5897" width="12.77734375" style="88" customWidth="1"/>
    <col min="5898" max="5898" width="12.109375" style="88" customWidth="1"/>
    <col min="5899" max="5899" width="10.44140625" style="88" customWidth="1"/>
    <col min="5900" max="5901" width="12" style="88" customWidth="1"/>
    <col min="5902" max="5902" width="14" style="88" customWidth="1"/>
    <col min="5903" max="5903" width="3.33203125" style="88" customWidth="1"/>
    <col min="5904" max="5907" width="0" style="88" hidden="1" customWidth="1"/>
    <col min="5908" max="6144" width="7.44140625" style="88"/>
    <col min="6145" max="6145" width="9.77734375" style="88" customWidth="1"/>
    <col min="6146" max="6146" width="10.44140625" style="88" customWidth="1"/>
    <col min="6147" max="6147" width="32.33203125" style="88" customWidth="1"/>
    <col min="6148" max="6148" width="13.6640625" style="88" customWidth="1"/>
    <col min="6149" max="6149" width="15.44140625" style="88" customWidth="1"/>
    <col min="6150" max="6150" width="12.44140625" style="88" bestFit="1" customWidth="1"/>
    <col min="6151" max="6151" width="11.44140625" style="88" customWidth="1"/>
    <col min="6152" max="6152" width="12" style="88" customWidth="1"/>
    <col min="6153" max="6153" width="12.77734375" style="88" customWidth="1"/>
    <col min="6154" max="6154" width="12.109375" style="88" customWidth="1"/>
    <col min="6155" max="6155" width="10.44140625" style="88" customWidth="1"/>
    <col min="6156" max="6157" width="12" style="88" customWidth="1"/>
    <col min="6158" max="6158" width="14" style="88" customWidth="1"/>
    <col min="6159" max="6159" width="3.33203125" style="88" customWidth="1"/>
    <col min="6160" max="6163" width="0" style="88" hidden="1" customWidth="1"/>
    <col min="6164" max="6400" width="7.44140625" style="88"/>
    <col min="6401" max="6401" width="9.77734375" style="88" customWidth="1"/>
    <col min="6402" max="6402" width="10.44140625" style="88" customWidth="1"/>
    <col min="6403" max="6403" width="32.33203125" style="88" customWidth="1"/>
    <col min="6404" max="6404" width="13.6640625" style="88" customWidth="1"/>
    <col min="6405" max="6405" width="15.44140625" style="88" customWidth="1"/>
    <col min="6406" max="6406" width="12.44140625" style="88" bestFit="1" customWidth="1"/>
    <col min="6407" max="6407" width="11.44140625" style="88" customWidth="1"/>
    <col min="6408" max="6408" width="12" style="88" customWidth="1"/>
    <col min="6409" max="6409" width="12.77734375" style="88" customWidth="1"/>
    <col min="6410" max="6410" width="12.109375" style="88" customWidth="1"/>
    <col min="6411" max="6411" width="10.44140625" style="88" customWidth="1"/>
    <col min="6412" max="6413" width="12" style="88" customWidth="1"/>
    <col min="6414" max="6414" width="14" style="88" customWidth="1"/>
    <col min="6415" max="6415" width="3.33203125" style="88" customWidth="1"/>
    <col min="6416" max="6419" width="0" style="88" hidden="1" customWidth="1"/>
    <col min="6420" max="6656" width="7.44140625" style="88"/>
    <col min="6657" max="6657" width="9.77734375" style="88" customWidth="1"/>
    <col min="6658" max="6658" width="10.44140625" style="88" customWidth="1"/>
    <col min="6659" max="6659" width="32.33203125" style="88" customWidth="1"/>
    <col min="6660" max="6660" width="13.6640625" style="88" customWidth="1"/>
    <col min="6661" max="6661" width="15.44140625" style="88" customWidth="1"/>
    <col min="6662" max="6662" width="12.44140625" style="88" bestFit="1" customWidth="1"/>
    <col min="6663" max="6663" width="11.44140625" style="88" customWidth="1"/>
    <col min="6664" max="6664" width="12" style="88" customWidth="1"/>
    <col min="6665" max="6665" width="12.77734375" style="88" customWidth="1"/>
    <col min="6666" max="6666" width="12.109375" style="88" customWidth="1"/>
    <col min="6667" max="6667" width="10.44140625" style="88" customWidth="1"/>
    <col min="6668" max="6669" width="12" style="88" customWidth="1"/>
    <col min="6670" max="6670" width="14" style="88" customWidth="1"/>
    <col min="6671" max="6671" width="3.33203125" style="88" customWidth="1"/>
    <col min="6672" max="6675" width="0" style="88" hidden="1" customWidth="1"/>
    <col min="6676" max="6912" width="7.44140625" style="88"/>
    <col min="6913" max="6913" width="9.77734375" style="88" customWidth="1"/>
    <col min="6914" max="6914" width="10.44140625" style="88" customWidth="1"/>
    <col min="6915" max="6915" width="32.33203125" style="88" customWidth="1"/>
    <col min="6916" max="6916" width="13.6640625" style="88" customWidth="1"/>
    <col min="6917" max="6917" width="15.44140625" style="88" customWidth="1"/>
    <col min="6918" max="6918" width="12.44140625" style="88" bestFit="1" customWidth="1"/>
    <col min="6919" max="6919" width="11.44140625" style="88" customWidth="1"/>
    <col min="6920" max="6920" width="12" style="88" customWidth="1"/>
    <col min="6921" max="6921" width="12.77734375" style="88" customWidth="1"/>
    <col min="6922" max="6922" width="12.109375" style="88" customWidth="1"/>
    <col min="6923" max="6923" width="10.44140625" style="88" customWidth="1"/>
    <col min="6924" max="6925" width="12" style="88" customWidth="1"/>
    <col min="6926" max="6926" width="14" style="88" customWidth="1"/>
    <col min="6927" max="6927" width="3.33203125" style="88" customWidth="1"/>
    <col min="6928" max="6931" width="0" style="88" hidden="1" customWidth="1"/>
    <col min="6932" max="7168" width="7.44140625" style="88"/>
    <col min="7169" max="7169" width="9.77734375" style="88" customWidth="1"/>
    <col min="7170" max="7170" width="10.44140625" style="88" customWidth="1"/>
    <col min="7171" max="7171" width="32.33203125" style="88" customWidth="1"/>
    <col min="7172" max="7172" width="13.6640625" style="88" customWidth="1"/>
    <col min="7173" max="7173" width="15.44140625" style="88" customWidth="1"/>
    <col min="7174" max="7174" width="12.44140625" style="88" bestFit="1" customWidth="1"/>
    <col min="7175" max="7175" width="11.44140625" style="88" customWidth="1"/>
    <col min="7176" max="7176" width="12" style="88" customWidth="1"/>
    <col min="7177" max="7177" width="12.77734375" style="88" customWidth="1"/>
    <col min="7178" max="7178" width="12.109375" style="88" customWidth="1"/>
    <col min="7179" max="7179" width="10.44140625" style="88" customWidth="1"/>
    <col min="7180" max="7181" width="12" style="88" customWidth="1"/>
    <col min="7182" max="7182" width="14" style="88" customWidth="1"/>
    <col min="7183" max="7183" width="3.33203125" style="88" customWidth="1"/>
    <col min="7184" max="7187" width="0" style="88" hidden="1" customWidth="1"/>
    <col min="7188" max="7424" width="7.44140625" style="88"/>
    <col min="7425" max="7425" width="9.77734375" style="88" customWidth="1"/>
    <col min="7426" max="7426" width="10.44140625" style="88" customWidth="1"/>
    <col min="7427" max="7427" width="32.33203125" style="88" customWidth="1"/>
    <col min="7428" max="7428" width="13.6640625" style="88" customWidth="1"/>
    <col min="7429" max="7429" width="15.44140625" style="88" customWidth="1"/>
    <col min="7430" max="7430" width="12.44140625" style="88" bestFit="1" customWidth="1"/>
    <col min="7431" max="7431" width="11.44140625" style="88" customWidth="1"/>
    <col min="7432" max="7432" width="12" style="88" customWidth="1"/>
    <col min="7433" max="7433" width="12.77734375" style="88" customWidth="1"/>
    <col min="7434" max="7434" width="12.109375" style="88" customWidth="1"/>
    <col min="7435" max="7435" width="10.44140625" style="88" customWidth="1"/>
    <col min="7436" max="7437" width="12" style="88" customWidth="1"/>
    <col min="7438" max="7438" width="14" style="88" customWidth="1"/>
    <col min="7439" max="7439" width="3.33203125" style="88" customWidth="1"/>
    <col min="7440" max="7443" width="0" style="88" hidden="1" customWidth="1"/>
    <col min="7444" max="7680" width="7.44140625" style="88"/>
    <col min="7681" max="7681" width="9.77734375" style="88" customWidth="1"/>
    <col min="7682" max="7682" width="10.44140625" style="88" customWidth="1"/>
    <col min="7683" max="7683" width="32.33203125" style="88" customWidth="1"/>
    <col min="7684" max="7684" width="13.6640625" style="88" customWidth="1"/>
    <col min="7685" max="7685" width="15.44140625" style="88" customWidth="1"/>
    <col min="7686" max="7686" width="12.44140625" style="88" bestFit="1" customWidth="1"/>
    <col min="7687" max="7687" width="11.44140625" style="88" customWidth="1"/>
    <col min="7688" max="7688" width="12" style="88" customWidth="1"/>
    <col min="7689" max="7689" width="12.77734375" style="88" customWidth="1"/>
    <col min="7690" max="7690" width="12.109375" style="88" customWidth="1"/>
    <col min="7691" max="7691" width="10.44140625" style="88" customWidth="1"/>
    <col min="7692" max="7693" width="12" style="88" customWidth="1"/>
    <col min="7694" max="7694" width="14" style="88" customWidth="1"/>
    <col min="7695" max="7695" width="3.33203125" style="88" customWidth="1"/>
    <col min="7696" max="7699" width="0" style="88" hidden="1" customWidth="1"/>
    <col min="7700" max="7936" width="7.44140625" style="88"/>
    <col min="7937" max="7937" width="9.77734375" style="88" customWidth="1"/>
    <col min="7938" max="7938" width="10.44140625" style="88" customWidth="1"/>
    <col min="7939" max="7939" width="32.33203125" style="88" customWidth="1"/>
    <col min="7940" max="7940" width="13.6640625" style="88" customWidth="1"/>
    <col min="7941" max="7941" width="15.44140625" style="88" customWidth="1"/>
    <col min="7942" max="7942" width="12.44140625" style="88" bestFit="1" customWidth="1"/>
    <col min="7943" max="7943" width="11.44140625" style="88" customWidth="1"/>
    <col min="7944" max="7944" width="12" style="88" customWidth="1"/>
    <col min="7945" max="7945" width="12.77734375" style="88" customWidth="1"/>
    <col min="7946" max="7946" width="12.109375" style="88" customWidth="1"/>
    <col min="7947" max="7947" width="10.44140625" style="88" customWidth="1"/>
    <col min="7948" max="7949" width="12" style="88" customWidth="1"/>
    <col min="7950" max="7950" width="14" style="88" customWidth="1"/>
    <col min="7951" max="7951" width="3.33203125" style="88" customWidth="1"/>
    <col min="7952" max="7955" width="0" style="88" hidden="1" customWidth="1"/>
    <col min="7956" max="8192" width="7.44140625" style="88"/>
    <col min="8193" max="8193" width="9.77734375" style="88" customWidth="1"/>
    <col min="8194" max="8194" width="10.44140625" style="88" customWidth="1"/>
    <col min="8195" max="8195" width="32.33203125" style="88" customWidth="1"/>
    <col min="8196" max="8196" width="13.6640625" style="88" customWidth="1"/>
    <col min="8197" max="8197" width="15.44140625" style="88" customWidth="1"/>
    <col min="8198" max="8198" width="12.44140625" style="88" bestFit="1" customWidth="1"/>
    <col min="8199" max="8199" width="11.44140625" style="88" customWidth="1"/>
    <col min="8200" max="8200" width="12" style="88" customWidth="1"/>
    <col min="8201" max="8201" width="12.77734375" style="88" customWidth="1"/>
    <col min="8202" max="8202" width="12.109375" style="88" customWidth="1"/>
    <col min="8203" max="8203" width="10.44140625" style="88" customWidth="1"/>
    <col min="8204" max="8205" width="12" style="88" customWidth="1"/>
    <col min="8206" max="8206" width="14" style="88" customWidth="1"/>
    <col min="8207" max="8207" width="3.33203125" style="88" customWidth="1"/>
    <col min="8208" max="8211" width="0" style="88" hidden="1" customWidth="1"/>
    <col min="8212" max="8448" width="7.44140625" style="88"/>
    <col min="8449" max="8449" width="9.77734375" style="88" customWidth="1"/>
    <col min="8450" max="8450" width="10.44140625" style="88" customWidth="1"/>
    <col min="8451" max="8451" width="32.33203125" style="88" customWidth="1"/>
    <col min="8452" max="8452" width="13.6640625" style="88" customWidth="1"/>
    <col min="8453" max="8453" width="15.44140625" style="88" customWidth="1"/>
    <col min="8454" max="8454" width="12.44140625" style="88" bestFit="1" customWidth="1"/>
    <col min="8455" max="8455" width="11.44140625" style="88" customWidth="1"/>
    <col min="8456" max="8456" width="12" style="88" customWidth="1"/>
    <col min="8457" max="8457" width="12.77734375" style="88" customWidth="1"/>
    <col min="8458" max="8458" width="12.109375" style="88" customWidth="1"/>
    <col min="8459" max="8459" width="10.44140625" style="88" customWidth="1"/>
    <col min="8460" max="8461" width="12" style="88" customWidth="1"/>
    <col min="8462" max="8462" width="14" style="88" customWidth="1"/>
    <col min="8463" max="8463" width="3.33203125" style="88" customWidth="1"/>
    <col min="8464" max="8467" width="0" style="88" hidden="1" customWidth="1"/>
    <col min="8468" max="8704" width="7.44140625" style="88"/>
    <col min="8705" max="8705" width="9.77734375" style="88" customWidth="1"/>
    <col min="8706" max="8706" width="10.44140625" style="88" customWidth="1"/>
    <col min="8707" max="8707" width="32.33203125" style="88" customWidth="1"/>
    <col min="8708" max="8708" width="13.6640625" style="88" customWidth="1"/>
    <col min="8709" max="8709" width="15.44140625" style="88" customWidth="1"/>
    <col min="8710" max="8710" width="12.44140625" style="88" bestFit="1" customWidth="1"/>
    <col min="8711" max="8711" width="11.44140625" style="88" customWidth="1"/>
    <col min="8712" max="8712" width="12" style="88" customWidth="1"/>
    <col min="8713" max="8713" width="12.77734375" style="88" customWidth="1"/>
    <col min="8714" max="8714" width="12.109375" style="88" customWidth="1"/>
    <col min="8715" max="8715" width="10.44140625" style="88" customWidth="1"/>
    <col min="8716" max="8717" width="12" style="88" customWidth="1"/>
    <col min="8718" max="8718" width="14" style="88" customWidth="1"/>
    <col min="8719" max="8719" width="3.33203125" style="88" customWidth="1"/>
    <col min="8720" max="8723" width="0" style="88" hidden="1" customWidth="1"/>
    <col min="8724" max="8960" width="7.44140625" style="88"/>
    <col min="8961" max="8961" width="9.77734375" style="88" customWidth="1"/>
    <col min="8962" max="8962" width="10.44140625" style="88" customWidth="1"/>
    <col min="8963" max="8963" width="32.33203125" style="88" customWidth="1"/>
    <col min="8964" max="8964" width="13.6640625" style="88" customWidth="1"/>
    <col min="8965" max="8965" width="15.44140625" style="88" customWidth="1"/>
    <col min="8966" max="8966" width="12.44140625" style="88" bestFit="1" customWidth="1"/>
    <col min="8967" max="8967" width="11.44140625" style="88" customWidth="1"/>
    <col min="8968" max="8968" width="12" style="88" customWidth="1"/>
    <col min="8969" max="8969" width="12.77734375" style="88" customWidth="1"/>
    <col min="8970" max="8970" width="12.109375" style="88" customWidth="1"/>
    <col min="8971" max="8971" width="10.44140625" style="88" customWidth="1"/>
    <col min="8972" max="8973" width="12" style="88" customWidth="1"/>
    <col min="8974" max="8974" width="14" style="88" customWidth="1"/>
    <col min="8975" max="8975" width="3.33203125" style="88" customWidth="1"/>
    <col min="8976" max="8979" width="0" style="88" hidden="1" customWidth="1"/>
    <col min="8980" max="9216" width="7.44140625" style="88"/>
    <col min="9217" max="9217" width="9.77734375" style="88" customWidth="1"/>
    <col min="9218" max="9218" width="10.44140625" style="88" customWidth="1"/>
    <col min="9219" max="9219" width="32.33203125" style="88" customWidth="1"/>
    <col min="9220" max="9220" width="13.6640625" style="88" customWidth="1"/>
    <col min="9221" max="9221" width="15.44140625" style="88" customWidth="1"/>
    <col min="9222" max="9222" width="12.44140625" style="88" bestFit="1" customWidth="1"/>
    <col min="9223" max="9223" width="11.44140625" style="88" customWidth="1"/>
    <col min="9224" max="9224" width="12" style="88" customWidth="1"/>
    <col min="9225" max="9225" width="12.77734375" style="88" customWidth="1"/>
    <col min="9226" max="9226" width="12.109375" style="88" customWidth="1"/>
    <col min="9227" max="9227" width="10.44140625" style="88" customWidth="1"/>
    <col min="9228" max="9229" width="12" style="88" customWidth="1"/>
    <col min="9230" max="9230" width="14" style="88" customWidth="1"/>
    <col min="9231" max="9231" width="3.33203125" style="88" customWidth="1"/>
    <col min="9232" max="9235" width="0" style="88" hidden="1" customWidth="1"/>
    <col min="9236" max="9472" width="7.44140625" style="88"/>
    <col min="9473" max="9473" width="9.77734375" style="88" customWidth="1"/>
    <col min="9474" max="9474" width="10.44140625" style="88" customWidth="1"/>
    <col min="9475" max="9475" width="32.33203125" style="88" customWidth="1"/>
    <col min="9476" max="9476" width="13.6640625" style="88" customWidth="1"/>
    <col min="9477" max="9477" width="15.44140625" style="88" customWidth="1"/>
    <col min="9478" max="9478" width="12.44140625" style="88" bestFit="1" customWidth="1"/>
    <col min="9479" max="9479" width="11.44140625" style="88" customWidth="1"/>
    <col min="9480" max="9480" width="12" style="88" customWidth="1"/>
    <col min="9481" max="9481" width="12.77734375" style="88" customWidth="1"/>
    <col min="9482" max="9482" width="12.109375" style="88" customWidth="1"/>
    <col min="9483" max="9483" width="10.44140625" style="88" customWidth="1"/>
    <col min="9484" max="9485" width="12" style="88" customWidth="1"/>
    <col min="9486" max="9486" width="14" style="88" customWidth="1"/>
    <col min="9487" max="9487" width="3.33203125" style="88" customWidth="1"/>
    <col min="9488" max="9491" width="0" style="88" hidden="1" customWidth="1"/>
    <col min="9492" max="9728" width="7.44140625" style="88"/>
    <col min="9729" max="9729" width="9.77734375" style="88" customWidth="1"/>
    <col min="9730" max="9730" width="10.44140625" style="88" customWidth="1"/>
    <col min="9731" max="9731" width="32.33203125" style="88" customWidth="1"/>
    <col min="9732" max="9732" width="13.6640625" style="88" customWidth="1"/>
    <col min="9733" max="9733" width="15.44140625" style="88" customWidth="1"/>
    <col min="9734" max="9734" width="12.44140625" style="88" bestFit="1" customWidth="1"/>
    <col min="9735" max="9735" width="11.44140625" style="88" customWidth="1"/>
    <col min="9736" max="9736" width="12" style="88" customWidth="1"/>
    <col min="9737" max="9737" width="12.77734375" style="88" customWidth="1"/>
    <col min="9738" max="9738" width="12.109375" style="88" customWidth="1"/>
    <col min="9739" max="9739" width="10.44140625" style="88" customWidth="1"/>
    <col min="9740" max="9741" width="12" style="88" customWidth="1"/>
    <col min="9742" max="9742" width="14" style="88" customWidth="1"/>
    <col min="9743" max="9743" width="3.33203125" style="88" customWidth="1"/>
    <col min="9744" max="9747" width="0" style="88" hidden="1" customWidth="1"/>
    <col min="9748" max="9984" width="7.44140625" style="88"/>
    <col min="9985" max="9985" width="9.77734375" style="88" customWidth="1"/>
    <col min="9986" max="9986" width="10.44140625" style="88" customWidth="1"/>
    <col min="9987" max="9987" width="32.33203125" style="88" customWidth="1"/>
    <col min="9988" max="9988" width="13.6640625" style="88" customWidth="1"/>
    <col min="9989" max="9989" width="15.44140625" style="88" customWidth="1"/>
    <col min="9990" max="9990" width="12.44140625" style="88" bestFit="1" customWidth="1"/>
    <col min="9991" max="9991" width="11.44140625" style="88" customWidth="1"/>
    <col min="9992" max="9992" width="12" style="88" customWidth="1"/>
    <col min="9993" max="9993" width="12.77734375" style="88" customWidth="1"/>
    <col min="9994" max="9994" width="12.109375" style="88" customWidth="1"/>
    <col min="9995" max="9995" width="10.44140625" style="88" customWidth="1"/>
    <col min="9996" max="9997" width="12" style="88" customWidth="1"/>
    <col min="9998" max="9998" width="14" style="88" customWidth="1"/>
    <col min="9999" max="9999" width="3.33203125" style="88" customWidth="1"/>
    <col min="10000" max="10003" width="0" style="88" hidden="1" customWidth="1"/>
    <col min="10004" max="10240" width="7.44140625" style="88"/>
    <col min="10241" max="10241" width="9.77734375" style="88" customWidth="1"/>
    <col min="10242" max="10242" width="10.44140625" style="88" customWidth="1"/>
    <col min="10243" max="10243" width="32.33203125" style="88" customWidth="1"/>
    <col min="10244" max="10244" width="13.6640625" style="88" customWidth="1"/>
    <col min="10245" max="10245" width="15.44140625" style="88" customWidth="1"/>
    <col min="10246" max="10246" width="12.44140625" style="88" bestFit="1" customWidth="1"/>
    <col min="10247" max="10247" width="11.44140625" style="88" customWidth="1"/>
    <col min="10248" max="10248" width="12" style="88" customWidth="1"/>
    <col min="10249" max="10249" width="12.77734375" style="88" customWidth="1"/>
    <col min="10250" max="10250" width="12.109375" style="88" customWidth="1"/>
    <col min="10251" max="10251" width="10.44140625" style="88" customWidth="1"/>
    <col min="10252" max="10253" width="12" style="88" customWidth="1"/>
    <col min="10254" max="10254" width="14" style="88" customWidth="1"/>
    <col min="10255" max="10255" width="3.33203125" style="88" customWidth="1"/>
    <col min="10256" max="10259" width="0" style="88" hidden="1" customWidth="1"/>
    <col min="10260" max="10496" width="7.44140625" style="88"/>
    <col min="10497" max="10497" width="9.77734375" style="88" customWidth="1"/>
    <col min="10498" max="10498" width="10.44140625" style="88" customWidth="1"/>
    <col min="10499" max="10499" width="32.33203125" style="88" customWidth="1"/>
    <col min="10500" max="10500" width="13.6640625" style="88" customWidth="1"/>
    <col min="10501" max="10501" width="15.44140625" style="88" customWidth="1"/>
    <col min="10502" max="10502" width="12.44140625" style="88" bestFit="1" customWidth="1"/>
    <col min="10503" max="10503" width="11.44140625" style="88" customWidth="1"/>
    <col min="10504" max="10504" width="12" style="88" customWidth="1"/>
    <col min="10505" max="10505" width="12.77734375" style="88" customWidth="1"/>
    <col min="10506" max="10506" width="12.109375" style="88" customWidth="1"/>
    <col min="10507" max="10507" width="10.44140625" style="88" customWidth="1"/>
    <col min="10508" max="10509" width="12" style="88" customWidth="1"/>
    <col min="10510" max="10510" width="14" style="88" customWidth="1"/>
    <col min="10511" max="10511" width="3.33203125" style="88" customWidth="1"/>
    <col min="10512" max="10515" width="0" style="88" hidden="1" customWidth="1"/>
    <col min="10516" max="10752" width="7.44140625" style="88"/>
    <col min="10753" max="10753" width="9.77734375" style="88" customWidth="1"/>
    <col min="10754" max="10754" width="10.44140625" style="88" customWidth="1"/>
    <col min="10755" max="10755" width="32.33203125" style="88" customWidth="1"/>
    <col min="10756" max="10756" width="13.6640625" style="88" customWidth="1"/>
    <col min="10757" max="10757" width="15.44140625" style="88" customWidth="1"/>
    <col min="10758" max="10758" width="12.44140625" style="88" bestFit="1" customWidth="1"/>
    <col min="10759" max="10759" width="11.44140625" style="88" customWidth="1"/>
    <col min="10760" max="10760" width="12" style="88" customWidth="1"/>
    <col min="10761" max="10761" width="12.77734375" style="88" customWidth="1"/>
    <col min="10762" max="10762" width="12.109375" style="88" customWidth="1"/>
    <col min="10763" max="10763" width="10.44140625" style="88" customWidth="1"/>
    <col min="10764" max="10765" width="12" style="88" customWidth="1"/>
    <col min="10766" max="10766" width="14" style="88" customWidth="1"/>
    <col min="10767" max="10767" width="3.33203125" style="88" customWidth="1"/>
    <col min="10768" max="10771" width="0" style="88" hidden="1" customWidth="1"/>
    <col min="10772" max="11008" width="7.44140625" style="88"/>
    <col min="11009" max="11009" width="9.77734375" style="88" customWidth="1"/>
    <col min="11010" max="11010" width="10.44140625" style="88" customWidth="1"/>
    <col min="11011" max="11011" width="32.33203125" style="88" customWidth="1"/>
    <col min="11012" max="11012" width="13.6640625" style="88" customWidth="1"/>
    <col min="11013" max="11013" width="15.44140625" style="88" customWidth="1"/>
    <col min="11014" max="11014" width="12.44140625" style="88" bestFit="1" customWidth="1"/>
    <col min="11015" max="11015" width="11.44140625" style="88" customWidth="1"/>
    <col min="11016" max="11016" width="12" style="88" customWidth="1"/>
    <col min="11017" max="11017" width="12.77734375" style="88" customWidth="1"/>
    <col min="11018" max="11018" width="12.109375" style="88" customWidth="1"/>
    <col min="11019" max="11019" width="10.44140625" style="88" customWidth="1"/>
    <col min="11020" max="11021" width="12" style="88" customWidth="1"/>
    <col min="11022" max="11022" width="14" style="88" customWidth="1"/>
    <col min="11023" max="11023" width="3.33203125" style="88" customWidth="1"/>
    <col min="11024" max="11027" width="0" style="88" hidden="1" customWidth="1"/>
    <col min="11028" max="11264" width="7.44140625" style="88"/>
    <col min="11265" max="11265" width="9.77734375" style="88" customWidth="1"/>
    <col min="11266" max="11266" width="10.44140625" style="88" customWidth="1"/>
    <col min="11267" max="11267" width="32.33203125" style="88" customWidth="1"/>
    <col min="11268" max="11268" width="13.6640625" style="88" customWidth="1"/>
    <col min="11269" max="11269" width="15.44140625" style="88" customWidth="1"/>
    <col min="11270" max="11270" width="12.44140625" style="88" bestFit="1" customWidth="1"/>
    <col min="11271" max="11271" width="11.44140625" style="88" customWidth="1"/>
    <col min="11272" max="11272" width="12" style="88" customWidth="1"/>
    <col min="11273" max="11273" width="12.77734375" style="88" customWidth="1"/>
    <col min="11274" max="11274" width="12.109375" style="88" customWidth="1"/>
    <col min="11275" max="11275" width="10.44140625" style="88" customWidth="1"/>
    <col min="11276" max="11277" width="12" style="88" customWidth="1"/>
    <col min="11278" max="11278" width="14" style="88" customWidth="1"/>
    <col min="11279" max="11279" width="3.33203125" style="88" customWidth="1"/>
    <col min="11280" max="11283" width="0" style="88" hidden="1" customWidth="1"/>
    <col min="11284" max="11520" width="7.44140625" style="88"/>
    <col min="11521" max="11521" width="9.77734375" style="88" customWidth="1"/>
    <col min="11522" max="11522" width="10.44140625" style="88" customWidth="1"/>
    <col min="11523" max="11523" width="32.33203125" style="88" customWidth="1"/>
    <col min="11524" max="11524" width="13.6640625" style="88" customWidth="1"/>
    <col min="11525" max="11525" width="15.44140625" style="88" customWidth="1"/>
    <col min="11526" max="11526" width="12.44140625" style="88" bestFit="1" customWidth="1"/>
    <col min="11527" max="11527" width="11.44140625" style="88" customWidth="1"/>
    <col min="11528" max="11528" width="12" style="88" customWidth="1"/>
    <col min="11529" max="11529" width="12.77734375" style="88" customWidth="1"/>
    <col min="11530" max="11530" width="12.109375" style="88" customWidth="1"/>
    <col min="11531" max="11531" width="10.44140625" style="88" customWidth="1"/>
    <col min="11532" max="11533" width="12" style="88" customWidth="1"/>
    <col min="11534" max="11534" width="14" style="88" customWidth="1"/>
    <col min="11535" max="11535" width="3.33203125" style="88" customWidth="1"/>
    <col min="11536" max="11539" width="0" style="88" hidden="1" customWidth="1"/>
    <col min="11540" max="11776" width="7.44140625" style="88"/>
    <col min="11777" max="11777" width="9.77734375" style="88" customWidth="1"/>
    <col min="11778" max="11778" width="10.44140625" style="88" customWidth="1"/>
    <col min="11779" max="11779" width="32.33203125" style="88" customWidth="1"/>
    <col min="11780" max="11780" width="13.6640625" style="88" customWidth="1"/>
    <col min="11781" max="11781" width="15.44140625" style="88" customWidth="1"/>
    <col min="11782" max="11782" width="12.44140625" style="88" bestFit="1" customWidth="1"/>
    <col min="11783" max="11783" width="11.44140625" style="88" customWidth="1"/>
    <col min="11784" max="11784" width="12" style="88" customWidth="1"/>
    <col min="11785" max="11785" width="12.77734375" style="88" customWidth="1"/>
    <col min="11786" max="11786" width="12.109375" style="88" customWidth="1"/>
    <col min="11787" max="11787" width="10.44140625" style="88" customWidth="1"/>
    <col min="11788" max="11789" width="12" style="88" customWidth="1"/>
    <col min="11790" max="11790" width="14" style="88" customWidth="1"/>
    <col min="11791" max="11791" width="3.33203125" style="88" customWidth="1"/>
    <col min="11792" max="11795" width="0" style="88" hidden="1" customWidth="1"/>
    <col min="11796" max="12032" width="7.44140625" style="88"/>
    <col min="12033" max="12033" width="9.77734375" style="88" customWidth="1"/>
    <col min="12034" max="12034" width="10.44140625" style="88" customWidth="1"/>
    <col min="12035" max="12035" width="32.33203125" style="88" customWidth="1"/>
    <col min="12036" max="12036" width="13.6640625" style="88" customWidth="1"/>
    <col min="12037" max="12037" width="15.44140625" style="88" customWidth="1"/>
    <col min="12038" max="12038" width="12.44140625" style="88" bestFit="1" customWidth="1"/>
    <col min="12039" max="12039" width="11.44140625" style="88" customWidth="1"/>
    <col min="12040" max="12040" width="12" style="88" customWidth="1"/>
    <col min="12041" max="12041" width="12.77734375" style="88" customWidth="1"/>
    <col min="12042" max="12042" width="12.109375" style="88" customWidth="1"/>
    <col min="12043" max="12043" width="10.44140625" style="88" customWidth="1"/>
    <col min="12044" max="12045" width="12" style="88" customWidth="1"/>
    <col min="12046" max="12046" width="14" style="88" customWidth="1"/>
    <col min="12047" max="12047" width="3.33203125" style="88" customWidth="1"/>
    <col min="12048" max="12051" width="0" style="88" hidden="1" customWidth="1"/>
    <col min="12052" max="12288" width="7.44140625" style="88"/>
    <col min="12289" max="12289" width="9.77734375" style="88" customWidth="1"/>
    <col min="12290" max="12290" width="10.44140625" style="88" customWidth="1"/>
    <col min="12291" max="12291" width="32.33203125" style="88" customWidth="1"/>
    <col min="12292" max="12292" width="13.6640625" style="88" customWidth="1"/>
    <col min="12293" max="12293" width="15.44140625" style="88" customWidth="1"/>
    <col min="12294" max="12294" width="12.44140625" style="88" bestFit="1" customWidth="1"/>
    <col min="12295" max="12295" width="11.44140625" style="88" customWidth="1"/>
    <col min="12296" max="12296" width="12" style="88" customWidth="1"/>
    <col min="12297" max="12297" width="12.77734375" style="88" customWidth="1"/>
    <col min="12298" max="12298" width="12.109375" style="88" customWidth="1"/>
    <col min="12299" max="12299" width="10.44140625" style="88" customWidth="1"/>
    <col min="12300" max="12301" width="12" style="88" customWidth="1"/>
    <col min="12302" max="12302" width="14" style="88" customWidth="1"/>
    <col min="12303" max="12303" width="3.33203125" style="88" customWidth="1"/>
    <col min="12304" max="12307" width="0" style="88" hidden="1" customWidth="1"/>
    <col min="12308" max="12544" width="7.44140625" style="88"/>
    <col min="12545" max="12545" width="9.77734375" style="88" customWidth="1"/>
    <col min="12546" max="12546" width="10.44140625" style="88" customWidth="1"/>
    <col min="12547" max="12547" width="32.33203125" style="88" customWidth="1"/>
    <col min="12548" max="12548" width="13.6640625" style="88" customWidth="1"/>
    <col min="12549" max="12549" width="15.44140625" style="88" customWidth="1"/>
    <col min="12550" max="12550" width="12.44140625" style="88" bestFit="1" customWidth="1"/>
    <col min="12551" max="12551" width="11.44140625" style="88" customWidth="1"/>
    <col min="12552" max="12552" width="12" style="88" customWidth="1"/>
    <col min="12553" max="12553" width="12.77734375" style="88" customWidth="1"/>
    <col min="12554" max="12554" width="12.109375" style="88" customWidth="1"/>
    <col min="12555" max="12555" width="10.44140625" style="88" customWidth="1"/>
    <col min="12556" max="12557" width="12" style="88" customWidth="1"/>
    <col min="12558" max="12558" width="14" style="88" customWidth="1"/>
    <col min="12559" max="12559" width="3.33203125" style="88" customWidth="1"/>
    <col min="12560" max="12563" width="0" style="88" hidden="1" customWidth="1"/>
    <col min="12564" max="12800" width="7.44140625" style="88"/>
    <col min="12801" max="12801" width="9.77734375" style="88" customWidth="1"/>
    <col min="12802" max="12802" width="10.44140625" style="88" customWidth="1"/>
    <col min="12803" max="12803" width="32.33203125" style="88" customWidth="1"/>
    <col min="12804" max="12804" width="13.6640625" style="88" customWidth="1"/>
    <col min="12805" max="12805" width="15.44140625" style="88" customWidth="1"/>
    <col min="12806" max="12806" width="12.44140625" style="88" bestFit="1" customWidth="1"/>
    <col min="12807" max="12807" width="11.44140625" style="88" customWidth="1"/>
    <col min="12808" max="12808" width="12" style="88" customWidth="1"/>
    <col min="12809" max="12809" width="12.77734375" style="88" customWidth="1"/>
    <col min="12810" max="12810" width="12.109375" style="88" customWidth="1"/>
    <col min="12811" max="12811" width="10.44140625" style="88" customWidth="1"/>
    <col min="12812" max="12813" width="12" style="88" customWidth="1"/>
    <col min="12814" max="12814" width="14" style="88" customWidth="1"/>
    <col min="12815" max="12815" width="3.33203125" style="88" customWidth="1"/>
    <col min="12816" max="12819" width="0" style="88" hidden="1" customWidth="1"/>
    <col min="12820" max="13056" width="7.44140625" style="88"/>
    <col min="13057" max="13057" width="9.77734375" style="88" customWidth="1"/>
    <col min="13058" max="13058" width="10.44140625" style="88" customWidth="1"/>
    <col min="13059" max="13059" width="32.33203125" style="88" customWidth="1"/>
    <col min="13060" max="13060" width="13.6640625" style="88" customWidth="1"/>
    <col min="13061" max="13061" width="15.44140625" style="88" customWidth="1"/>
    <col min="13062" max="13062" width="12.44140625" style="88" bestFit="1" customWidth="1"/>
    <col min="13063" max="13063" width="11.44140625" style="88" customWidth="1"/>
    <col min="13064" max="13064" width="12" style="88" customWidth="1"/>
    <col min="13065" max="13065" width="12.77734375" style="88" customWidth="1"/>
    <col min="13066" max="13066" width="12.109375" style="88" customWidth="1"/>
    <col min="13067" max="13067" width="10.44140625" style="88" customWidth="1"/>
    <col min="13068" max="13069" width="12" style="88" customWidth="1"/>
    <col min="13070" max="13070" width="14" style="88" customWidth="1"/>
    <col min="13071" max="13071" width="3.33203125" style="88" customWidth="1"/>
    <col min="13072" max="13075" width="0" style="88" hidden="1" customWidth="1"/>
    <col min="13076" max="13312" width="7.44140625" style="88"/>
    <col min="13313" max="13313" width="9.77734375" style="88" customWidth="1"/>
    <col min="13314" max="13314" width="10.44140625" style="88" customWidth="1"/>
    <col min="13315" max="13315" width="32.33203125" style="88" customWidth="1"/>
    <col min="13316" max="13316" width="13.6640625" style="88" customWidth="1"/>
    <col min="13317" max="13317" width="15.44140625" style="88" customWidth="1"/>
    <col min="13318" max="13318" width="12.44140625" style="88" bestFit="1" customWidth="1"/>
    <col min="13319" max="13319" width="11.44140625" style="88" customWidth="1"/>
    <col min="13320" max="13320" width="12" style="88" customWidth="1"/>
    <col min="13321" max="13321" width="12.77734375" style="88" customWidth="1"/>
    <col min="13322" max="13322" width="12.109375" style="88" customWidth="1"/>
    <col min="13323" max="13323" width="10.44140625" style="88" customWidth="1"/>
    <col min="13324" max="13325" width="12" style="88" customWidth="1"/>
    <col min="13326" max="13326" width="14" style="88" customWidth="1"/>
    <col min="13327" max="13327" width="3.33203125" style="88" customWidth="1"/>
    <col min="13328" max="13331" width="0" style="88" hidden="1" customWidth="1"/>
    <col min="13332" max="13568" width="7.44140625" style="88"/>
    <col min="13569" max="13569" width="9.77734375" style="88" customWidth="1"/>
    <col min="13570" max="13570" width="10.44140625" style="88" customWidth="1"/>
    <col min="13571" max="13571" width="32.33203125" style="88" customWidth="1"/>
    <col min="13572" max="13572" width="13.6640625" style="88" customWidth="1"/>
    <col min="13573" max="13573" width="15.44140625" style="88" customWidth="1"/>
    <col min="13574" max="13574" width="12.44140625" style="88" bestFit="1" customWidth="1"/>
    <col min="13575" max="13575" width="11.44140625" style="88" customWidth="1"/>
    <col min="13576" max="13576" width="12" style="88" customWidth="1"/>
    <col min="13577" max="13577" width="12.77734375" style="88" customWidth="1"/>
    <col min="13578" max="13578" width="12.109375" style="88" customWidth="1"/>
    <col min="13579" max="13579" width="10.44140625" style="88" customWidth="1"/>
    <col min="13580" max="13581" width="12" style="88" customWidth="1"/>
    <col min="13582" max="13582" width="14" style="88" customWidth="1"/>
    <col min="13583" max="13583" width="3.33203125" style="88" customWidth="1"/>
    <col min="13584" max="13587" width="0" style="88" hidden="1" customWidth="1"/>
    <col min="13588" max="13824" width="7.44140625" style="88"/>
    <col min="13825" max="13825" width="9.77734375" style="88" customWidth="1"/>
    <col min="13826" max="13826" width="10.44140625" style="88" customWidth="1"/>
    <col min="13827" max="13827" width="32.33203125" style="88" customWidth="1"/>
    <col min="13828" max="13828" width="13.6640625" style="88" customWidth="1"/>
    <col min="13829" max="13829" width="15.44140625" style="88" customWidth="1"/>
    <col min="13830" max="13830" width="12.44140625" style="88" bestFit="1" customWidth="1"/>
    <col min="13831" max="13831" width="11.44140625" style="88" customWidth="1"/>
    <col min="13832" max="13832" width="12" style="88" customWidth="1"/>
    <col min="13833" max="13833" width="12.77734375" style="88" customWidth="1"/>
    <col min="13834" max="13834" width="12.109375" style="88" customWidth="1"/>
    <col min="13835" max="13835" width="10.44140625" style="88" customWidth="1"/>
    <col min="13836" max="13837" width="12" style="88" customWidth="1"/>
    <col min="13838" max="13838" width="14" style="88" customWidth="1"/>
    <col min="13839" max="13839" width="3.33203125" style="88" customWidth="1"/>
    <col min="13840" max="13843" width="0" style="88" hidden="1" customWidth="1"/>
    <col min="13844" max="14080" width="7.44140625" style="88"/>
    <col min="14081" max="14081" width="9.77734375" style="88" customWidth="1"/>
    <col min="14082" max="14082" width="10.44140625" style="88" customWidth="1"/>
    <col min="14083" max="14083" width="32.33203125" style="88" customWidth="1"/>
    <col min="14084" max="14084" width="13.6640625" style="88" customWidth="1"/>
    <col min="14085" max="14085" width="15.44140625" style="88" customWidth="1"/>
    <col min="14086" max="14086" width="12.44140625" style="88" bestFit="1" customWidth="1"/>
    <col min="14087" max="14087" width="11.44140625" style="88" customWidth="1"/>
    <col min="14088" max="14088" width="12" style="88" customWidth="1"/>
    <col min="14089" max="14089" width="12.77734375" style="88" customWidth="1"/>
    <col min="14090" max="14090" width="12.109375" style="88" customWidth="1"/>
    <col min="14091" max="14091" width="10.44140625" style="88" customWidth="1"/>
    <col min="14092" max="14093" width="12" style="88" customWidth="1"/>
    <col min="14094" max="14094" width="14" style="88" customWidth="1"/>
    <col min="14095" max="14095" width="3.33203125" style="88" customWidth="1"/>
    <col min="14096" max="14099" width="0" style="88" hidden="1" customWidth="1"/>
    <col min="14100" max="14336" width="7.44140625" style="88"/>
    <col min="14337" max="14337" width="9.77734375" style="88" customWidth="1"/>
    <col min="14338" max="14338" width="10.44140625" style="88" customWidth="1"/>
    <col min="14339" max="14339" width="32.33203125" style="88" customWidth="1"/>
    <col min="14340" max="14340" width="13.6640625" style="88" customWidth="1"/>
    <col min="14341" max="14341" width="15.44140625" style="88" customWidth="1"/>
    <col min="14342" max="14342" width="12.44140625" style="88" bestFit="1" customWidth="1"/>
    <col min="14343" max="14343" width="11.44140625" style="88" customWidth="1"/>
    <col min="14344" max="14344" width="12" style="88" customWidth="1"/>
    <col min="14345" max="14345" width="12.77734375" style="88" customWidth="1"/>
    <col min="14346" max="14346" width="12.109375" style="88" customWidth="1"/>
    <col min="14347" max="14347" width="10.44140625" style="88" customWidth="1"/>
    <col min="14348" max="14349" width="12" style="88" customWidth="1"/>
    <col min="14350" max="14350" width="14" style="88" customWidth="1"/>
    <col min="14351" max="14351" width="3.33203125" style="88" customWidth="1"/>
    <col min="14352" max="14355" width="0" style="88" hidden="1" customWidth="1"/>
    <col min="14356" max="14592" width="7.44140625" style="88"/>
    <col min="14593" max="14593" width="9.77734375" style="88" customWidth="1"/>
    <col min="14594" max="14594" width="10.44140625" style="88" customWidth="1"/>
    <col min="14595" max="14595" width="32.33203125" style="88" customWidth="1"/>
    <col min="14596" max="14596" width="13.6640625" style="88" customWidth="1"/>
    <col min="14597" max="14597" width="15.44140625" style="88" customWidth="1"/>
    <col min="14598" max="14598" width="12.44140625" style="88" bestFit="1" customWidth="1"/>
    <col min="14599" max="14599" width="11.44140625" style="88" customWidth="1"/>
    <col min="14600" max="14600" width="12" style="88" customWidth="1"/>
    <col min="14601" max="14601" width="12.77734375" style="88" customWidth="1"/>
    <col min="14602" max="14602" width="12.109375" style="88" customWidth="1"/>
    <col min="14603" max="14603" width="10.44140625" style="88" customWidth="1"/>
    <col min="14604" max="14605" width="12" style="88" customWidth="1"/>
    <col min="14606" max="14606" width="14" style="88" customWidth="1"/>
    <col min="14607" max="14607" width="3.33203125" style="88" customWidth="1"/>
    <col min="14608" max="14611" width="0" style="88" hidden="1" customWidth="1"/>
    <col min="14612" max="14848" width="7.44140625" style="88"/>
    <col min="14849" max="14849" width="9.77734375" style="88" customWidth="1"/>
    <col min="14850" max="14850" width="10.44140625" style="88" customWidth="1"/>
    <col min="14851" max="14851" width="32.33203125" style="88" customWidth="1"/>
    <col min="14852" max="14852" width="13.6640625" style="88" customWidth="1"/>
    <col min="14853" max="14853" width="15.44140625" style="88" customWidth="1"/>
    <col min="14854" max="14854" width="12.44140625" style="88" bestFit="1" customWidth="1"/>
    <col min="14855" max="14855" width="11.44140625" style="88" customWidth="1"/>
    <col min="14856" max="14856" width="12" style="88" customWidth="1"/>
    <col min="14857" max="14857" width="12.77734375" style="88" customWidth="1"/>
    <col min="14858" max="14858" width="12.109375" style="88" customWidth="1"/>
    <col min="14859" max="14859" width="10.44140625" style="88" customWidth="1"/>
    <col min="14860" max="14861" width="12" style="88" customWidth="1"/>
    <col min="14862" max="14862" width="14" style="88" customWidth="1"/>
    <col min="14863" max="14863" width="3.33203125" style="88" customWidth="1"/>
    <col min="14864" max="14867" width="0" style="88" hidden="1" customWidth="1"/>
    <col min="14868" max="15104" width="7.44140625" style="88"/>
    <col min="15105" max="15105" width="9.77734375" style="88" customWidth="1"/>
    <col min="15106" max="15106" width="10.44140625" style="88" customWidth="1"/>
    <col min="15107" max="15107" width="32.33203125" style="88" customWidth="1"/>
    <col min="15108" max="15108" width="13.6640625" style="88" customWidth="1"/>
    <col min="15109" max="15109" width="15.44140625" style="88" customWidth="1"/>
    <col min="15110" max="15110" width="12.44140625" style="88" bestFit="1" customWidth="1"/>
    <col min="15111" max="15111" width="11.44140625" style="88" customWidth="1"/>
    <col min="15112" max="15112" width="12" style="88" customWidth="1"/>
    <col min="15113" max="15113" width="12.77734375" style="88" customWidth="1"/>
    <col min="15114" max="15114" width="12.109375" style="88" customWidth="1"/>
    <col min="15115" max="15115" width="10.44140625" style="88" customWidth="1"/>
    <col min="15116" max="15117" width="12" style="88" customWidth="1"/>
    <col min="15118" max="15118" width="14" style="88" customWidth="1"/>
    <col min="15119" max="15119" width="3.33203125" style="88" customWidth="1"/>
    <col min="15120" max="15123" width="0" style="88" hidden="1" customWidth="1"/>
    <col min="15124" max="15360" width="7.44140625" style="88"/>
    <col min="15361" max="15361" width="9.77734375" style="88" customWidth="1"/>
    <col min="15362" max="15362" width="10.44140625" style="88" customWidth="1"/>
    <col min="15363" max="15363" width="32.33203125" style="88" customWidth="1"/>
    <col min="15364" max="15364" width="13.6640625" style="88" customWidth="1"/>
    <col min="15365" max="15365" width="15.44140625" style="88" customWidth="1"/>
    <col min="15366" max="15366" width="12.44140625" style="88" bestFit="1" customWidth="1"/>
    <col min="15367" max="15367" width="11.44140625" style="88" customWidth="1"/>
    <col min="15368" max="15368" width="12" style="88" customWidth="1"/>
    <col min="15369" max="15369" width="12.77734375" style="88" customWidth="1"/>
    <col min="15370" max="15370" width="12.109375" style="88" customWidth="1"/>
    <col min="15371" max="15371" width="10.44140625" style="88" customWidth="1"/>
    <col min="15372" max="15373" width="12" style="88" customWidth="1"/>
    <col min="15374" max="15374" width="14" style="88" customWidth="1"/>
    <col min="15375" max="15375" width="3.33203125" style="88" customWidth="1"/>
    <col min="15376" max="15379" width="0" style="88" hidden="1" customWidth="1"/>
    <col min="15380" max="15616" width="7.44140625" style="88"/>
    <col min="15617" max="15617" width="9.77734375" style="88" customWidth="1"/>
    <col min="15618" max="15618" width="10.44140625" style="88" customWidth="1"/>
    <col min="15619" max="15619" width="32.33203125" style="88" customWidth="1"/>
    <col min="15620" max="15620" width="13.6640625" style="88" customWidth="1"/>
    <col min="15621" max="15621" width="15.44140625" style="88" customWidth="1"/>
    <col min="15622" max="15622" width="12.44140625" style="88" bestFit="1" customWidth="1"/>
    <col min="15623" max="15623" width="11.44140625" style="88" customWidth="1"/>
    <col min="15624" max="15624" width="12" style="88" customWidth="1"/>
    <col min="15625" max="15625" width="12.77734375" style="88" customWidth="1"/>
    <col min="15626" max="15626" width="12.109375" style="88" customWidth="1"/>
    <col min="15627" max="15627" width="10.44140625" style="88" customWidth="1"/>
    <col min="15628" max="15629" width="12" style="88" customWidth="1"/>
    <col min="15630" max="15630" width="14" style="88" customWidth="1"/>
    <col min="15631" max="15631" width="3.33203125" style="88" customWidth="1"/>
    <col min="15632" max="15635" width="0" style="88" hidden="1" customWidth="1"/>
    <col min="15636" max="15872" width="7.44140625" style="88"/>
    <col min="15873" max="15873" width="9.77734375" style="88" customWidth="1"/>
    <col min="15874" max="15874" width="10.44140625" style="88" customWidth="1"/>
    <col min="15875" max="15875" width="32.33203125" style="88" customWidth="1"/>
    <col min="15876" max="15876" width="13.6640625" style="88" customWidth="1"/>
    <col min="15877" max="15877" width="15.44140625" style="88" customWidth="1"/>
    <col min="15878" max="15878" width="12.44140625" style="88" bestFit="1" customWidth="1"/>
    <col min="15879" max="15879" width="11.44140625" style="88" customWidth="1"/>
    <col min="15880" max="15880" width="12" style="88" customWidth="1"/>
    <col min="15881" max="15881" width="12.77734375" style="88" customWidth="1"/>
    <col min="15882" max="15882" width="12.109375" style="88" customWidth="1"/>
    <col min="15883" max="15883" width="10.44140625" style="88" customWidth="1"/>
    <col min="15884" max="15885" width="12" style="88" customWidth="1"/>
    <col min="15886" max="15886" width="14" style="88" customWidth="1"/>
    <col min="15887" max="15887" width="3.33203125" style="88" customWidth="1"/>
    <col min="15888" max="15891" width="0" style="88" hidden="1" customWidth="1"/>
    <col min="15892" max="16128" width="7.44140625" style="88"/>
    <col min="16129" max="16129" width="9.77734375" style="88" customWidth="1"/>
    <col min="16130" max="16130" width="10.44140625" style="88" customWidth="1"/>
    <col min="16131" max="16131" width="32.33203125" style="88" customWidth="1"/>
    <col min="16132" max="16132" width="13.6640625" style="88" customWidth="1"/>
    <col min="16133" max="16133" width="15.44140625" style="88" customWidth="1"/>
    <col min="16134" max="16134" width="12.44140625" style="88" bestFit="1" customWidth="1"/>
    <col min="16135" max="16135" width="11.44140625" style="88" customWidth="1"/>
    <col min="16136" max="16136" width="12" style="88" customWidth="1"/>
    <col min="16137" max="16137" width="12.77734375" style="88" customWidth="1"/>
    <col min="16138" max="16138" width="12.109375" style="88" customWidth="1"/>
    <col min="16139" max="16139" width="10.44140625" style="88" customWidth="1"/>
    <col min="16140" max="16141" width="12" style="88" customWidth="1"/>
    <col min="16142" max="16142" width="14" style="88" customWidth="1"/>
    <col min="16143" max="16143" width="3.33203125" style="88" customWidth="1"/>
    <col min="16144" max="16147" width="0" style="88" hidden="1" customWidth="1"/>
    <col min="16148" max="16384" width="7.44140625" style="88"/>
  </cols>
  <sheetData>
    <row r="1" spans="1:19" x14ac:dyDescent="0.25">
      <c r="A1" s="88" t="s">
        <v>73</v>
      </c>
    </row>
    <row r="2" spans="1:19" ht="57" customHeight="1" x14ac:dyDescent="0.25">
      <c r="D2" s="89"/>
      <c r="E2" s="89"/>
      <c r="F2" s="89"/>
      <c r="G2" s="89"/>
      <c r="H2" s="89"/>
      <c r="I2" s="89"/>
      <c r="J2" s="89"/>
      <c r="K2" s="233" t="s">
        <v>74</v>
      </c>
      <c r="L2" s="233"/>
      <c r="M2" s="233"/>
      <c r="N2" s="233"/>
    </row>
    <row r="3" spans="1:19" ht="38.25" customHeight="1" x14ac:dyDescent="0.25">
      <c r="A3" s="234" t="s">
        <v>75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</row>
    <row r="4" spans="1:19" ht="21.45" customHeight="1" x14ac:dyDescent="0.3">
      <c r="A4" s="90"/>
      <c r="B4" s="91"/>
      <c r="C4" s="91"/>
      <c r="D4" s="91"/>
      <c r="E4" s="92"/>
      <c r="F4" s="93"/>
      <c r="G4" s="91"/>
      <c r="H4" s="92"/>
      <c r="I4" s="94"/>
      <c r="J4" s="92"/>
      <c r="K4" s="92"/>
      <c r="L4" s="92"/>
      <c r="M4" s="92"/>
      <c r="N4" s="95" t="s">
        <v>21</v>
      </c>
    </row>
    <row r="5" spans="1:19" ht="21" customHeight="1" x14ac:dyDescent="0.25">
      <c r="A5" s="235" t="s">
        <v>17</v>
      </c>
      <c r="B5" s="236" t="s">
        <v>76</v>
      </c>
      <c r="C5" s="237" t="s">
        <v>77</v>
      </c>
      <c r="D5" s="238" t="s">
        <v>4</v>
      </c>
      <c r="E5" s="239"/>
      <c r="F5" s="240"/>
      <c r="G5" s="240"/>
      <c r="H5" s="241"/>
      <c r="I5" s="240" t="s">
        <v>5</v>
      </c>
      <c r="J5" s="239"/>
      <c r="K5" s="240"/>
      <c r="L5" s="240"/>
      <c r="M5" s="239"/>
      <c r="N5" s="238" t="s">
        <v>18</v>
      </c>
    </row>
    <row r="6" spans="1:19" x14ac:dyDescent="0.25">
      <c r="A6" s="235"/>
      <c r="B6" s="236"/>
      <c r="C6" s="237"/>
      <c r="D6" s="242" t="s">
        <v>3</v>
      </c>
      <c r="E6" s="232" t="s">
        <v>78</v>
      </c>
      <c r="F6" s="244" t="s">
        <v>20</v>
      </c>
      <c r="G6" s="245"/>
      <c r="H6" s="232" t="s">
        <v>79</v>
      </c>
      <c r="I6" s="242" t="s">
        <v>3</v>
      </c>
      <c r="J6" s="232" t="s">
        <v>78</v>
      </c>
      <c r="K6" s="244" t="s">
        <v>20</v>
      </c>
      <c r="L6" s="245"/>
      <c r="M6" s="232" t="s">
        <v>79</v>
      </c>
      <c r="N6" s="238"/>
    </row>
    <row r="7" spans="1:19" ht="74.25" customHeight="1" x14ac:dyDescent="0.25">
      <c r="A7" s="235"/>
      <c r="B7" s="236"/>
      <c r="C7" s="237"/>
      <c r="D7" s="243"/>
      <c r="E7" s="232"/>
      <c r="F7" s="96" t="s">
        <v>80</v>
      </c>
      <c r="G7" s="97" t="s">
        <v>81</v>
      </c>
      <c r="H7" s="232"/>
      <c r="I7" s="242"/>
      <c r="J7" s="232"/>
      <c r="K7" s="97" t="s">
        <v>80</v>
      </c>
      <c r="L7" s="98" t="s">
        <v>81</v>
      </c>
      <c r="M7" s="232"/>
      <c r="N7" s="238"/>
    </row>
    <row r="8" spans="1:19" ht="24.45" customHeight="1" x14ac:dyDescent="0.25">
      <c r="A8" s="99"/>
      <c r="B8" s="99"/>
      <c r="C8" s="100" t="s">
        <v>82</v>
      </c>
      <c r="D8" s="101">
        <v>1137962386.0999999</v>
      </c>
      <c r="E8" s="101">
        <v>989299727.80000007</v>
      </c>
      <c r="F8" s="101">
        <v>188037799</v>
      </c>
      <c r="G8" s="101">
        <v>8787081.1999999993</v>
      </c>
      <c r="H8" s="101">
        <v>78812340.700000003</v>
      </c>
      <c r="I8" s="101">
        <v>131344714.2</v>
      </c>
      <c r="J8" s="101">
        <v>48090732.399999999</v>
      </c>
      <c r="K8" s="101">
        <v>6929976.7000000002</v>
      </c>
      <c r="L8" s="101">
        <v>2462526.6</v>
      </c>
      <c r="M8" s="101">
        <v>83253981.799999997</v>
      </c>
      <c r="N8" s="99">
        <f t="shared" ref="N8:N71" si="0">I8+D8</f>
        <v>1269307100.3</v>
      </c>
    </row>
    <row r="9" spans="1:19" ht="13.8" x14ac:dyDescent="0.25">
      <c r="A9" s="102" t="s">
        <v>83</v>
      </c>
      <c r="B9" s="103"/>
      <c r="C9" s="104" t="s">
        <v>84</v>
      </c>
      <c r="D9" s="105">
        <v>2038424.8</v>
      </c>
      <c r="E9" s="105">
        <v>2022924.8</v>
      </c>
      <c r="F9" s="105">
        <v>1189525.5</v>
      </c>
      <c r="G9" s="105">
        <v>40480.699999999997</v>
      </c>
      <c r="H9" s="105">
        <v>15500</v>
      </c>
      <c r="I9" s="105">
        <v>6350</v>
      </c>
      <c r="J9" s="105">
        <v>5780.7</v>
      </c>
      <c r="K9" s="105">
        <v>1900</v>
      </c>
      <c r="L9" s="105">
        <v>10</v>
      </c>
      <c r="M9" s="105">
        <v>569.29999999999995</v>
      </c>
      <c r="N9" s="106">
        <f t="shared" si="0"/>
        <v>2044774.8</v>
      </c>
    </row>
    <row r="10" spans="1:19" ht="13.8" x14ac:dyDescent="0.25">
      <c r="A10" s="107" t="s">
        <v>85</v>
      </c>
      <c r="B10" s="107"/>
      <c r="C10" s="108" t="s">
        <v>84</v>
      </c>
      <c r="D10" s="109">
        <v>2038424.8</v>
      </c>
      <c r="E10" s="109">
        <v>2022924.8</v>
      </c>
      <c r="F10" s="109">
        <v>1189525.5</v>
      </c>
      <c r="G10" s="109">
        <v>40480.699999999997</v>
      </c>
      <c r="H10" s="109">
        <v>15500</v>
      </c>
      <c r="I10" s="109">
        <v>6350</v>
      </c>
      <c r="J10" s="109">
        <v>5780.7</v>
      </c>
      <c r="K10" s="109">
        <v>1900</v>
      </c>
      <c r="L10" s="109">
        <v>10</v>
      </c>
      <c r="M10" s="109">
        <v>569.29999999999995</v>
      </c>
      <c r="N10" s="110">
        <f t="shared" si="0"/>
        <v>2044774.8</v>
      </c>
    </row>
    <row r="11" spans="1:19" ht="29.25" customHeight="1" x14ac:dyDescent="0.25">
      <c r="A11" s="111" t="s">
        <v>86</v>
      </c>
      <c r="B11" s="111" t="s">
        <v>87</v>
      </c>
      <c r="C11" s="112" t="s">
        <v>88</v>
      </c>
      <c r="D11" s="113">
        <v>1038039.7</v>
      </c>
      <c r="E11" s="113">
        <v>1028067.7</v>
      </c>
      <c r="F11" s="113">
        <v>526268.9</v>
      </c>
      <c r="G11" s="113">
        <v>0</v>
      </c>
      <c r="H11" s="113">
        <v>9972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4">
        <f t="shared" si="0"/>
        <v>1038039.7</v>
      </c>
      <c r="O11" s="115"/>
      <c r="P11" s="88" t="s">
        <v>88</v>
      </c>
      <c r="Q11" s="88" t="s">
        <v>51</v>
      </c>
      <c r="R11" s="88" t="s">
        <v>51</v>
      </c>
      <c r="S11" s="88" t="s">
        <v>51</v>
      </c>
    </row>
    <row r="12" spans="1:19" ht="54" customHeight="1" x14ac:dyDescent="0.25">
      <c r="A12" s="111" t="s">
        <v>89</v>
      </c>
      <c r="B12" s="111" t="s">
        <v>87</v>
      </c>
      <c r="C12" s="112" t="s">
        <v>90</v>
      </c>
      <c r="D12" s="116">
        <v>923475.7</v>
      </c>
      <c r="E12" s="116">
        <v>917947.7</v>
      </c>
      <c r="F12" s="117">
        <v>663256.6</v>
      </c>
      <c r="G12" s="117">
        <v>40480.699999999997</v>
      </c>
      <c r="H12" s="117">
        <v>5528</v>
      </c>
      <c r="I12" s="117">
        <v>6350</v>
      </c>
      <c r="J12" s="117">
        <v>5780.7</v>
      </c>
      <c r="K12" s="117">
        <v>1900</v>
      </c>
      <c r="L12" s="117">
        <v>10</v>
      </c>
      <c r="M12" s="117">
        <v>569.29999999999995</v>
      </c>
      <c r="N12" s="114">
        <f t="shared" si="0"/>
        <v>929825.7</v>
      </c>
      <c r="O12" s="115"/>
      <c r="P12" s="88" t="s">
        <v>90</v>
      </c>
      <c r="Q12" s="88" t="s">
        <v>51</v>
      </c>
      <c r="R12" s="88" t="s">
        <v>51</v>
      </c>
      <c r="S12" s="88" t="s">
        <v>51</v>
      </c>
    </row>
    <row r="13" spans="1:19" ht="57" customHeight="1" x14ac:dyDescent="0.25">
      <c r="A13" s="111" t="s">
        <v>91</v>
      </c>
      <c r="B13" s="111" t="s">
        <v>92</v>
      </c>
      <c r="C13" s="112" t="s">
        <v>93</v>
      </c>
      <c r="D13" s="118">
        <v>76909.399999999994</v>
      </c>
      <c r="E13" s="118">
        <v>76909.399999999994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19">
        <v>0</v>
      </c>
      <c r="M13" s="119">
        <v>0</v>
      </c>
      <c r="N13" s="114">
        <f t="shared" si="0"/>
        <v>76909.399999999994</v>
      </c>
      <c r="O13" s="115"/>
      <c r="P13" s="88" t="s">
        <v>94</v>
      </c>
      <c r="Q13" s="88" t="s">
        <v>51</v>
      </c>
      <c r="R13" s="88" t="s">
        <v>51</v>
      </c>
      <c r="S13" s="88" t="s">
        <v>51</v>
      </c>
    </row>
    <row r="14" spans="1:19" ht="15" customHeight="1" x14ac:dyDescent="0.25">
      <c r="A14" s="120" t="s">
        <v>95</v>
      </c>
      <c r="B14" s="107"/>
      <c r="C14" s="121" t="s">
        <v>96</v>
      </c>
      <c r="D14" s="105">
        <v>2075923.7</v>
      </c>
      <c r="E14" s="105">
        <v>1948754.5</v>
      </c>
      <c r="F14" s="105">
        <v>1021360.9</v>
      </c>
      <c r="G14" s="105">
        <v>110709.1</v>
      </c>
      <c r="H14" s="105">
        <v>127169.2</v>
      </c>
      <c r="I14" s="105">
        <v>340393.60000000003</v>
      </c>
      <c r="J14" s="105">
        <v>295241</v>
      </c>
      <c r="K14" s="105">
        <v>103812.7</v>
      </c>
      <c r="L14" s="105">
        <v>55393.9</v>
      </c>
      <c r="M14" s="105">
        <v>45152.6</v>
      </c>
      <c r="N14" s="122">
        <f t="shared" si="0"/>
        <v>2416317.2999999998</v>
      </c>
    </row>
    <row r="15" spans="1:19" ht="27.6" x14ac:dyDescent="0.25">
      <c r="A15" s="107" t="s">
        <v>97</v>
      </c>
      <c r="B15" s="107"/>
      <c r="C15" s="108" t="s">
        <v>98</v>
      </c>
      <c r="D15" s="109">
        <v>2043026.4000000001</v>
      </c>
      <c r="E15" s="109">
        <v>1915857.2</v>
      </c>
      <c r="F15" s="109">
        <v>996760.6</v>
      </c>
      <c r="G15" s="109">
        <v>109746.40000000001</v>
      </c>
      <c r="H15" s="109">
        <v>127169.2</v>
      </c>
      <c r="I15" s="109">
        <v>340393.60000000003</v>
      </c>
      <c r="J15" s="109">
        <v>295241</v>
      </c>
      <c r="K15" s="109">
        <v>103812.7</v>
      </c>
      <c r="L15" s="109">
        <v>55393.9</v>
      </c>
      <c r="M15" s="109">
        <v>45152.6</v>
      </c>
      <c r="N15" s="110">
        <f t="shared" si="0"/>
        <v>2383420</v>
      </c>
    </row>
    <row r="16" spans="1:19" ht="72.75" customHeight="1" x14ac:dyDescent="0.25">
      <c r="A16" s="111" t="s">
        <v>99</v>
      </c>
      <c r="B16" s="111" t="s">
        <v>87</v>
      </c>
      <c r="C16" s="112" t="s">
        <v>100</v>
      </c>
      <c r="D16" s="113">
        <v>909058.7</v>
      </c>
      <c r="E16" s="113">
        <v>907258.7</v>
      </c>
      <c r="F16" s="113">
        <v>349914.3</v>
      </c>
      <c r="G16" s="113">
        <v>49929.2</v>
      </c>
      <c r="H16" s="113">
        <v>1800</v>
      </c>
      <c r="I16" s="113">
        <v>3300</v>
      </c>
      <c r="J16" s="113">
        <v>3300</v>
      </c>
      <c r="K16" s="113">
        <v>1250</v>
      </c>
      <c r="L16" s="113">
        <v>65</v>
      </c>
      <c r="M16" s="113">
        <v>0</v>
      </c>
      <c r="N16" s="114">
        <f t="shared" si="0"/>
        <v>912358.7</v>
      </c>
      <c r="O16" s="115"/>
      <c r="P16" s="88" t="s">
        <v>100</v>
      </c>
      <c r="Q16" s="88" t="s">
        <v>51</v>
      </c>
      <c r="R16" s="88" t="s">
        <v>51</v>
      </c>
      <c r="S16" s="88" t="s">
        <v>51</v>
      </c>
    </row>
    <row r="17" spans="1:19" ht="31.2" customHeight="1" x14ac:dyDescent="0.25">
      <c r="A17" s="111" t="s">
        <v>101</v>
      </c>
      <c r="B17" s="111" t="s">
        <v>49</v>
      </c>
      <c r="C17" s="112" t="s">
        <v>102</v>
      </c>
      <c r="D17" s="114">
        <v>10381.5</v>
      </c>
      <c r="E17" s="114">
        <v>10381.5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f t="shared" si="0"/>
        <v>10381.5</v>
      </c>
      <c r="O17" s="115"/>
      <c r="P17" s="88" t="s">
        <v>102</v>
      </c>
      <c r="Q17" s="88" t="s">
        <v>51</v>
      </c>
      <c r="R17" s="88" t="s">
        <v>51</v>
      </c>
      <c r="S17" s="88" t="s">
        <v>51</v>
      </c>
    </row>
    <row r="18" spans="1:19" ht="48" customHeight="1" x14ac:dyDescent="0.25">
      <c r="A18" s="111" t="s">
        <v>103</v>
      </c>
      <c r="B18" s="111" t="s">
        <v>104</v>
      </c>
      <c r="C18" s="112" t="s">
        <v>105</v>
      </c>
      <c r="D18" s="119">
        <v>17790.7</v>
      </c>
      <c r="E18" s="119">
        <v>7990.7</v>
      </c>
      <c r="F18" s="119">
        <v>1192.0999999999999</v>
      </c>
      <c r="G18" s="119">
        <v>3095.2</v>
      </c>
      <c r="H18" s="119">
        <v>9800</v>
      </c>
      <c r="I18" s="119">
        <v>68425.8</v>
      </c>
      <c r="J18" s="119">
        <v>67325.8</v>
      </c>
      <c r="K18" s="119">
        <v>22386.6</v>
      </c>
      <c r="L18" s="119">
        <v>26195.1</v>
      </c>
      <c r="M18" s="119">
        <v>1100</v>
      </c>
      <c r="N18" s="114">
        <f t="shared" si="0"/>
        <v>86216.5</v>
      </c>
      <c r="O18" s="115"/>
      <c r="P18" s="88" t="s">
        <v>105</v>
      </c>
      <c r="Q18" s="88" t="s">
        <v>51</v>
      </c>
      <c r="R18" s="88" t="s">
        <v>51</v>
      </c>
      <c r="S18" s="88" t="s">
        <v>51</v>
      </c>
    </row>
    <row r="19" spans="1:19" ht="100.5" customHeight="1" x14ac:dyDescent="0.25">
      <c r="A19" s="111" t="s">
        <v>106</v>
      </c>
      <c r="B19" s="111" t="s">
        <v>107</v>
      </c>
      <c r="C19" s="112" t="s">
        <v>108</v>
      </c>
      <c r="D19" s="118">
        <v>92496.8</v>
      </c>
      <c r="E19" s="118">
        <v>0</v>
      </c>
      <c r="F19" s="118">
        <v>0</v>
      </c>
      <c r="G19" s="118">
        <v>0</v>
      </c>
      <c r="H19" s="118">
        <v>92496.8</v>
      </c>
      <c r="I19" s="118">
        <v>1384.5</v>
      </c>
      <c r="J19" s="118">
        <v>0</v>
      </c>
      <c r="K19" s="118">
        <v>0</v>
      </c>
      <c r="L19" s="118">
        <v>0</v>
      </c>
      <c r="M19" s="118">
        <v>1384.5</v>
      </c>
      <c r="N19" s="114">
        <f t="shared" si="0"/>
        <v>93881.3</v>
      </c>
      <c r="O19" s="115"/>
      <c r="P19" s="88" t="s">
        <v>108</v>
      </c>
      <c r="Q19" s="88" t="s">
        <v>51</v>
      </c>
      <c r="R19" s="88" t="s">
        <v>51</v>
      </c>
      <c r="S19" s="88" t="s">
        <v>51</v>
      </c>
    </row>
    <row r="20" spans="1:19" ht="99.3" customHeight="1" x14ac:dyDescent="0.25">
      <c r="A20" s="111" t="s">
        <v>109</v>
      </c>
      <c r="B20" s="111" t="s">
        <v>110</v>
      </c>
      <c r="C20" s="112" t="s">
        <v>111</v>
      </c>
      <c r="D20" s="118">
        <v>187357.7</v>
      </c>
      <c r="E20" s="118">
        <v>187357.7</v>
      </c>
      <c r="F20" s="118">
        <v>122232.1</v>
      </c>
      <c r="G20" s="118">
        <v>5957.6</v>
      </c>
      <c r="H20" s="118">
        <v>0</v>
      </c>
      <c r="I20" s="118">
        <v>115232.8</v>
      </c>
      <c r="J20" s="118">
        <v>113548.8</v>
      </c>
      <c r="K20" s="118">
        <v>68006.899999999994</v>
      </c>
      <c r="L20" s="118">
        <v>20342.099999999999</v>
      </c>
      <c r="M20" s="118">
        <v>1684</v>
      </c>
      <c r="N20" s="114">
        <f t="shared" si="0"/>
        <v>302590.5</v>
      </c>
      <c r="O20" s="115"/>
      <c r="P20" s="88" t="s">
        <v>111</v>
      </c>
      <c r="Q20" s="88" t="s">
        <v>51</v>
      </c>
      <c r="R20" s="88" t="s">
        <v>51</v>
      </c>
      <c r="S20" s="88" t="s">
        <v>51</v>
      </c>
    </row>
    <row r="21" spans="1:19" ht="41.55" customHeight="1" x14ac:dyDescent="0.25">
      <c r="A21" s="111" t="s">
        <v>112</v>
      </c>
      <c r="B21" s="111" t="s">
        <v>113</v>
      </c>
      <c r="C21" s="112" t="s">
        <v>114</v>
      </c>
      <c r="D21" s="118">
        <v>58170.5</v>
      </c>
      <c r="E21" s="118">
        <v>58170.5</v>
      </c>
      <c r="F21" s="118">
        <v>38008.800000000003</v>
      </c>
      <c r="G21" s="118">
        <v>6516.2</v>
      </c>
      <c r="H21" s="118">
        <v>0</v>
      </c>
      <c r="I21" s="118">
        <v>37950.5</v>
      </c>
      <c r="J21" s="118">
        <v>36546.400000000001</v>
      </c>
      <c r="K21" s="118">
        <v>6360.8</v>
      </c>
      <c r="L21" s="118">
        <v>2672.7000000000003</v>
      </c>
      <c r="M21" s="118">
        <v>1404.1000000000001</v>
      </c>
      <c r="N21" s="114">
        <f t="shared" si="0"/>
        <v>96121</v>
      </c>
      <c r="O21" s="115"/>
      <c r="P21" s="88" t="s">
        <v>114</v>
      </c>
      <c r="Q21" s="88" t="s">
        <v>51</v>
      </c>
      <c r="R21" s="88" t="s">
        <v>51</v>
      </c>
      <c r="S21" s="88" t="s">
        <v>51</v>
      </c>
    </row>
    <row r="22" spans="1:19" ht="37.200000000000003" customHeight="1" x14ac:dyDescent="0.25">
      <c r="A22" s="111" t="s">
        <v>115</v>
      </c>
      <c r="B22" s="111" t="s">
        <v>116</v>
      </c>
      <c r="C22" s="112" t="s">
        <v>117</v>
      </c>
      <c r="D22" s="118">
        <v>691524.70000000007</v>
      </c>
      <c r="E22" s="118">
        <v>691524.70000000007</v>
      </c>
      <c r="F22" s="123">
        <v>485413.3</v>
      </c>
      <c r="G22" s="123">
        <v>44248.200000000004</v>
      </c>
      <c r="H22" s="123">
        <v>0</v>
      </c>
      <c r="I22" s="123">
        <v>114100</v>
      </c>
      <c r="J22" s="123">
        <v>74520</v>
      </c>
      <c r="K22" s="123">
        <v>5808.4000000000005</v>
      </c>
      <c r="L22" s="123">
        <v>6119</v>
      </c>
      <c r="M22" s="123">
        <v>39580</v>
      </c>
      <c r="N22" s="114">
        <f t="shared" si="0"/>
        <v>805624.70000000007</v>
      </c>
      <c r="O22" s="115"/>
      <c r="P22" s="88" t="s">
        <v>117</v>
      </c>
      <c r="Q22" s="88" t="s">
        <v>51</v>
      </c>
      <c r="R22" s="88" t="s">
        <v>51</v>
      </c>
      <c r="S22" s="88" t="s">
        <v>51</v>
      </c>
    </row>
    <row r="23" spans="1:19" ht="69.75" customHeight="1" x14ac:dyDescent="0.25">
      <c r="A23" s="111" t="s">
        <v>118</v>
      </c>
      <c r="B23" s="111" t="s">
        <v>119</v>
      </c>
      <c r="C23" s="112" t="s">
        <v>120</v>
      </c>
      <c r="D23" s="123">
        <v>50973.4</v>
      </c>
      <c r="E23" s="123">
        <v>50973.4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f t="shared" si="0"/>
        <v>50973.4</v>
      </c>
      <c r="O23" s="115"/>
      <c r="P23" s="88" t="s">
        <v>120</v>
      </c>
      <c r="Q23" s="88" t="s">
        <v>51</v>
      </c>
      <c r="R23" s="88" t="s">
        <v>51</v>
      </c>
      <c r="S23" s="88" t="s">
        <v>51</v>
      </c>
    </row>
    <row r="24" spans="1:19" ht="21.45" customHeight="1" x14ac:dyDescent="0.25">
      <c r="A24" s="111" t="s">
        <v>121</v>
      </c>
      <c r="B24" s="111" t="s">
        <v>119</v>
      </c>
      <c r="C24" s="112" t="s">
        <v>122</v>
      </c>
      <c r="D24" s="114">
        <v>2200</v>
      </c>
      <c r="E24" s="114">
        <v>2200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f t="shared" si="0"/>
        <v>2200</v>
      </c>
      <c r="O24" s="115"/>
      <c r="P24" s="88" t="s">
        <v>122</v>
      </c>
      <c r="Q24" s="88" t="s">
        <v>51</v>
      </c>
      <c r="R24" s="88" t="s">
        <v>51</v>
      </c>
      <c r="S24" s="88" t="s">
        <v>51</v>
      </c>
    </row>
    <row r="25" spans="1:19" ht="98.25" customHeight="1" x14ac:dyDescent="0.25">
      <c r="A25" s="111" t="s">
        <v>123</v>
      </c>
      <c r="B25" s="111" t="s">
        <v>104</v>
      </c>
      <c r="C25" s="112" t="s">
        <v>124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4">
        <f t="shared" si="0"/>
        <v>0</v>
      </c>
      <c r="O25" s="115"/>
      <c r="P25" s="88" t="s">
        <v>124</v>
      </c>
      <c r="Q25" s="88" t="s">
        <v>51</v>
      </c>
      <c r="R25" s="88" t="s">
        <v>51</v>
      </c>
      <c r="S25" s="88" t="s">
        <v>51</v>
      </c>
    </row>
    <row r="26" spans="1:19" ht="84.45" customHeight="1" x14ac:dyDescent="0.25">
      <c r="A26" s="111" t="s">
        <v>125</v>
      </c>
      <c r="B26" s="111" t="s">
        <v>116</v>
      </c>
      <c r="C26" s="112" t="s">
        <v>126</v>
      </c>
      <c r="D26" s="119">
        <v>23072.400000000001</v>
      </c>
      <c r="E26" s="119">
        <v>0</v>
      </c>
      <c r="F26" s="119">
        <v>0</v>
      </c>
      <c r="G26" s="119">
        <v>0</v>
      </c>
      <c r="H26" s="119">
        <v>23072.400000000001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4">
        <f t="shared" si="0"/>
        <v>23072.400000000001</v>
      </c>
      <c r="O26" s="115"/>
      <c r="P26" s="88" t="s">
        <v>126</v>
      </c>
      <c r="Q26" s="88" t="s">
        <v>51</v>
      </c>
      <c r="R26" s="88" t="s">
        <v>51</v>
      </c>
      <c r="S26" s="88" t="s">
        <v>51</v>
      </c>
    </row>
    <row r="27" spans="1:19" ht="32.25" customHeight="1" x14ac:dyDescent="0.25">
      <c r="A27" s="107" t="s">
        <v>127</v>
      </c>
      <c r="B27" s="107"/>
      <c r="C27" s="108" t="s">
        <v>128</v>
      </c>
      <c r="D27" s="124">
        <v>32897.300000000003</v>
      </c>
      <c r="E27" s="124">
        <v>32897.300000000003</v>
      </c>
      <c r="F27" s="124">
        <v>24600.3</v>
      </c>
      <c r="G27" s="124">
        <v>962.7</v>
      </c>
      <c r="H27" s="124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10">
        <f t="shared" si="0"/>
        <v>32897.300000000003</v>
      </c>
    </row>
    <row r="28" spans="1:19" ht="29.55" customHeight="1" x14ac:dyDescent="0.25">
      <c r="A28" s="111" t="s">
        <v>129</v>
      </c>
      <c r="B28" s="111" t="s">
        <v>130</v>
      </c>
      <c r="C28" s="112" t="s">
        <v>131</v>
      </c>
      <c r="D28" s="113">
        <v>32897.300000000003</v>
      </c>
      <c r="E28" s="113">
        <v>32897.300000000003</v>
      </c>
      <c r="F28" s="113">
        <v>24600.3</v>
      </c>
      <c r="G28" s="113">
        <v>962.7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4">
        <f t="shared" si="0"/>
        <v>32897.300000000003</v>
      </c>
      <c r="O28" s="115"/>
      <c r="P28" s="88" t="s">
        <v>131</v>
      </c>
      <c r="Q28" s="88" t="s">
        <v>51</v>
      </c>
      <c r="R28" s="88" t="s">
        <v>51</v>
      </c>
      <c r="S28" s="88" t="s">
        <v>51</v>
      </c>
    </row>
    <row r="29" spans="1:19" ht="45.75" customHeight="1" x14ac:dyDescent="0.25">
      <c r="A29" s="120" t="s">
        <v>132</v>
      </c>
      <c r="B29" s="107"/>
      <c r="C29" s="121" t="s">
        <v>133</v>
      </c>
      <c r="D29" s="105">
        <v>2231045.5</v>
      </c>
      <c r="E29" s="105">
        <v>2170550.4</v>
      </c>
      <c r="F29" s="105">
        <v>1484475.8</v>
      </c>
      <c r="G29" s="105">
        <v>65136.1</v>
      </c>
      <c r="H29" s="105">
        <v>60495.1</v>
      </c>
      <c r="I29" s="105">
        <v>41228.6</v>
      </c>
      <c r="J29" s="105">
        <v>39750.800000000003</v>
      </c>
      <c r="K29" s="105">
        <v>11846.2</v>
      </c>
      <c r="L29" s="105">
        <v>9640.1</v>
      </c>
      <c r="M29" s="105">
        <v>1477.8</v>
      </c>
      <c r="N29" s="122">
        <f t="shared" si="0"/>
        <v>2272274.1</v>
      </c>
    </row>
    <row r="30" spans="1:19" ht="27.3" customHeight="1" x14ac:dyDescent="0.25">
      <c r="A30" s="107" t="s">
        <v>134</v>
      </c>
      <c r="B30" s="107"/>
      <c r="C30" s="108" t="s">
        <v>135</v>
      </c>
      <c r="D30" s="109">
        <v>959075</v>
      </c>
      <c r="E30" s="109">
        <v>906707.4</v>
      </c>
      <c r="F30" s="109">
        <v>502596.4</v>
      </c>
      <c r="G30" s="109">
        <v>27090.5</v>
      </c>
      <c r="H30" s="109">
        <v>52367.6</v>
      </c>
      <c r="I30" s="109">
        <v>20343.400000000001</v>
      </c>
      <c r="J30" s="109">
        <v>20202.7</v>
      </c>
      <c r="K30" s="109">
        <v>9419.9</v>
      </c>
      <c r="L30" s="109">
        <v>2501.1999999999998</v>
      </c>
      <c r="M30" s="109">
        <v>140.69999999999999</v>
      </c>
      <c r="N30" s="110">
        <f t="shared" si="0"/>
        <v>979418.4</v>
      </c>
    </row>
    <row r="31" spans="1:19" ht="54.45" customHeight="1" x14ac:dyDescent="0.25">
      <c r="A31" s="111" t="s">
        <v>136</v>
      </c>
      <c r="B31" s="111" t="s">
        <v>87</v>
      </c>
      <c r="C31" s="112" t="s">
        <v>137</v>
      </c>
      <c r="D31" s="113">
        <v>776882.4</v>
      </c>
      <c r="E31" s="113">
        <v>757714.8</v>
      </c>
      <c r="F31" s="113">
        <v>423443</v>
      </c>
      <c r="G31" s="113">
        <v>25228.6</v>
      </c>
      <c r="H31" s="113">
        <v>19167.599999999999</v>
      </c>
      <c r="I31" s="113">
        <v>20343.400000000001</v>
      </c>
      <c r="J31" s="113">
        <v>20202.7</v>
      </c>
      <c r="K31" s="113">
        <v>9419.9</v>
      </c>
      <c r="L31" s="113">
        <v>2501.1999999999998</v>
      </c>
      <c r="M31" s="113">
        <v>140.69999999999999</v>
      </c>
      <c r="N31" s="114">
        <f t="shared" si="0"/>
        <v>797225.8</v>
      </c>
      <c r="O31" s="115"/>
      <c r="P31" s="88" t="s">
        <v>137</v>
      </c>
      <c r="Q31" s="88" t="s">
        <v>51</v>
      </c>
      <c r="R31" s="88" t="s">
        <v>51</v>
      </c>
      <c r="S31" s="88" t="s">
        <v>51</v>
      </c>
    </row>
    <row r="32" spans="1:19" ht="32.25" customHeight="1" x14ac:dyDescent="0.25">
      <c r="A32" s="111" t="s">
        <v>138</v>
      </c>
      <c r="B32" s="111" t="s">
        <v>92</v>
      </c>
      <c r="C32" s="112" t="s">
        <v>139</v>
      </c>
      <c r="D32" s="119">
        <v>12115.1</v>
      </c>
      <c r="E32" s="119">
        <v>12115.1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4">
        <f t="shared" si="0"/>
        <v>12115.1</v>
      </c>
      <c r="O32" s="115"/>
      <c r="P32" s="88" t="s">
        <v>139</v>
      </c>
      <c r="Q32" s="88" t="s">
        <v>51</v>
      </c>
      <c r="R32" s="88" t="s">
        <v>51</v>
      </c>
      <c r="S32" s="88" t="s">
        <v>51</v>
      </c>
    </row>
    <row r="33" spans="1:19" ht="48" customHeight="1" x14ac:dyDescent="0.25">
      <c r="A33" s="111" t="s">
        <v>140</v>
      </c>
      <c r="B33" s="111" t="s">
        <v>49</v>
      </c>
      <c r="C33" s="112" t="s">
        <v>141</v>
      </c>
      <c r="D33" s="113">
        <v>113471.2</v>
      </c>
      <c r="E33" s="113">
        <v>113471.2</v>
      </c>
      <c r="F33" s="113">
        <v>64423.199999999997</v>
      </c>
      <c r="G33" s="113">
        <v>1348.8</v>
      </c>
      <c r="H33" s="113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14">
        <f t="shared" si="0"/>
        <v>113471.2</v>
      </c>
      <c r="O33" s="115"/>
      <c r="P33" s="88" t="s">
        <v>141</v>
      </c>
      <c r="Q33" s="88" t="s">
        <v>51</v>
      </c>
      <c r="R33" s="88" t="s">
        <v>51</v>
      </c>
      <c r="S33" s="88" t="s">
        <v>51</v>
      </c>
    </row>
    <row r="34" spans="1:19" ht="57.75" customHeight="1" x14ac:dyDescent="0.25">
      <c r="A34" s="111" t="s">
        <v>142</v>
      </c>
      <c r="B34" s="111" t="s">
        <v>143</v>
      </c>
      <c r="C34" s="112" t="s">
        <v>144</v>
      </c>
      <c r="D34" s="123">
        <v>22256.3</v>
      </c>
      <c r="E34" s="123">
        <v>22056.3</v>
      </c>
      <c r="F34" s="123">
        <v>14730.2</v>
      </c>
      <c r="G34" s="123">
        <v>476.7</v>
      </c>
      <c r="H34" s="123">
        <v>200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4">
        <f t="shared" si="0"/>
        <v>22256.3</v>
      </c>
      <c r="O34" s="115"/>
      <c r="P34" s="88" t="s">
        <v>144</v>
      </c>
      <c r="Q34" s="88" t="s">
        <v>51</v>
      </c>
      <c r="R34" s="88" t="s">
        <v>51</v>
      </c>
      <c r="S34" s="88" t="s">
        <v>51</v>
      </c>
    </row>
    <row r="35" spans="1:19" ht="34.950000000000003" customHeight="1" x14ac:dyDescent="0.25">
      <c r="A35" s="111" t="s">
        <v>145</v>
      </c>
      <c r="B35" s="111" t="s">
        <v>146</v>
      </c>
      <c r="C35" s="112" t="s">
        <v>147</v>
      </c>
      <c r="D35" s="113">
        <v>33000</v>
      </c>
      <c r="E35" s="113">
        <v>0</v>
      </c>
      <c r="F35" s="113">
        <v>0</v>
      </c>
      <c r="G35" s="113">
        <v>0</v>
      </c>
      <c r="H35" s="113">
        <v>33000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4">
        <f t="shared" si="0"/>
        <v>33000</v>
      </c>
      <c r="O35" s="115"/>
      <c r="P35" s="88" t="s">
        <v>147</v>
      </c>
      <c r="Q35" s="88" t="s">
        <v>51</v>
      </c>
      <c r="R35" s="88" t="s">
        <v>51</v>
      </c>
      <c r="S35" s="88" t="s">
        <v>51</v>
      </c>
    </row>
    <row r="36" spans="1:19" ht="33" customHeight="1" x14ac:dyDescent="0.25">
      <c r="A36" s="111" t="s">
        <v>148</v>
      </c>
      <c r="B36" s="111" t="s">
        <v>149</v>
      </c>
      <c r="C36" s="112" t="s">
        <v>150</v>
      </c>
      <c r="D36" s="125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>
        <v>0</v>
      </c>
      <c r="M36" s="125">
        <v>0</v>
      </c>
      <c r="N36" s="114">
        <f t="shared" si="0"/>
        <v>0</v>
      </c>
      <c r="O36" s="115"/>
      <c r="P36" s="88" t="s">
        <v>150</v>
      </c>
      <c r="Q36" s="88" t="s">
        <v>51</v>
      </c>
      <c r="R36" s="88" t="s">
        <v>51</v>
      </c>
      <c r="S36" s="88" t="s">
        <v>51</v>
      </c>
    </row>
    <row r="37" spans="1:19" ht="60" customHeight="1" x14ac:dyDescent="0.25">
      <c r="A37" s="111" t="s">
        <v>151</v>
      </c>
      <c r="B37" s="111" t="s">
        <v>107</v>
      </c>
      <c r="C37" s="112" t="s">
        <v>152</v>
      </c>
      <c r="D37" s="119">
        <v>1350</v>
      </c>
      <c r="E37" s="119">
        <v>1350</v>
      </c>
      <c r="F37" s="119">
        <v>0</v>
      </c>
      <c r="G37" s="119">
        <v>36.4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4">
        <f t="shared" si="0"/>
        <v>1350</v>
      </c>
      <c r="O37" s="115"/>
      <c r="P37" s="88" t="s">
        <v>152</v>
      </c>
      <c r="Q37" s="88" t="s">
        <v>51</v>
      </c>
      <c r="R37" s="88" t="s">
        <v>51</v>
      </c>
      <c r="S37" s="88" t="s">
        <v>51</v>
      </c>
    </row>
    <row r="38" spans="1:19" ht="30" customHeight="1" x14ac:dyDescent="0.25">
      <c r="A38" s="107" t="s">
        <v>153</v>
      </c>
      <c r="B38" s="107"/>
      <c r="C38" s="108" t="s">
        <v>154</v>
      </c>
      <c r="D38" s="126">
        <v>1271970.5</v>
      </c>
      <c r="E38" s="126">
        <v>1263843</v>
      </c>
      <c r="F38" s="126">
        <v>981879.4</v>
      </c>
      <c r="G38" s="126">
        <v>38045.599999999999</v>
      </c>
      <c r="H38" s="126">
        <v>8127.5</v>
      </c>
      <c r="I38" s="126">
        <v>20885.2</v>
      </c>
      <c r="J38" s="126">
        <v>19548.099999999999</v>
      </c>
      <c r="K38" s="126">
        <v>2426.3000000000002</v>
      </c>
      <c r="L38" s="126">
        <v>7138.9000000000005</v>
      </c>
      <c r="M38" s="126">
        <v>1337.1000000000001</v>
      </c>
      <c r="N38" s="110">
        <f t="shared" si="0"/>
        <v>1292855.7</v>
      </c>
    </row>
    <row r="39" spans="1:19" ht="30.45" customHeight="1" x14ac:dyDescent="0.25">
      <c r="A39" s="111" t="s">
        <v>155</v>
      </c>
      <c r="B39" s="111" t="s">
        <v>156</v>
      </c>
      <c r="C39" s="112" t="s">
        <v>157</v>
      </c>
      <c r="D39" s="113">
        <v>1162060.6000000001</v>
      </c>
      <c r="E39" s="113">
        <v>1162060.6000000001</v>
      </c>
      <c r="F39" s="113">
        <v>906473.4</v>
      </c>
      <c r="G39" s="113">
        <v>38045.599999999999</v>
      </c>
      <c r="H39" s="113">
        <v>0</v>
      </c>
      <c r="I39" s="113">
        <v>20885.2</v>
      </c>
      <c r="J39" s="113">
        <v>19548.099999999999</v>
      </c>
      <c r="K39" s="113">
        <v>2426.3000000000002</v>
      </c>
      <c r="L39" s="113">
        <v>7138.9</v>
      </c>
      <c r="M39" s="113">
        <v>1337.1</v>
      </c>
      <c r="N39" s="114">
        <f t="shared" si="0"/>
        <v>1182945.8</v>
      </c>
      <c r="O39" s="115"/>
      <c r="P39" s="88" t="s">
        <v>157</v>
      </c>
      <c r="Q39" s="88" t="s">
        <v>51</v>
      </c>
      <c r="R39" s="88" t="s">
        <v>51</v>
      </c>
      <c r="S39" s="88" t="s">
        <v>51</v>
      </c>
    </row>
    <row r="40" spans="1:19" ht="21.45" customHeight="1" x14ac:dyDescent="0.25">
      <c r="A40" s="111" t="s">
        <v>158</v>
      </c>
      <c r="B40" s="111" t="s">
        <v>156</v>
      </c>
      <c r="C40" s="112" t="s">
        <v>159</v>
      </c>
      <c r="D40" s="125">
        <v>101068.5</v>
      </c>
      <c r="E40" s="125">
        <v>101068.5</v>
      </c>
      <c r="F40" s="125">
        <v>75406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14">
        <f t="shared" si="0"/>
        <v>101068.5</v>
      </c>
      <c r="O40" s="115"/>
      <c r="P40" s="88" t="s">
        <v>159</v>
      </c>
      <c r="Q40" s="88" t="s">
        <v>51</v>
      </c>
      <c r="R40" s="88" t="s">
        <v>51</v>
      </c>
      <c r="S40" s="88" t="s">
        <v>51</v>
      </c>
    </row>
    <row r="41" spans="1:19" ht="67.5" customHeight="1" x14ac:dyDescent="0.25">
      <c r="A41" s="111" t="s">
        <v>160</v>
      </c>
      <c r="B41" s="111" t="s">
        <v>161</v>
      </c>
      <c r="C41" s="112" t="s">
        <v>162</v>
      </c>
      <c r="D41" s="114">
        <v>7313.4</v>
      </c>
      <c r="E41" s="114">
        <v>0</v>
      </c>
      <c r="F41" s="114">
        <v>0</v>
      </c>
      <c r="G41" s="114">
        <v>0</v>
      </c>
      <c r="H41" s="114">
        <v>7313.4</v>
      </c>
      <c r="I41" s="114">
        <v>0</v>
      </c>
      <c r="J41" s="114">
        <v>0</v>
      </c>
      <c r="K41" s="114">
        <v>0</v>
      </c>
      <c r="L41" s="114">
        <v>0</v>
      </c>
      <c r="M41" s="114">
        <v>0</v>
      </c>
      <c r="N41" s="114">
        <f t="shared" si="0"/>
        <v>7313.4</v>
      </c>
      <c r="O41" s="115"/>
      <c r="P41" s="88" t="s">
        <v>162</v>
      </c>
      <c r="Q41" s="88" t="s">
        <v>51</v>
      </c>
      <c r="R41" s="88" t="s">
        <v>51</v>
      </c>
      <c r="S41" s="88" t="s">
        <v>51</v>
      </c>
    </row>
    <row r="42" spans="1:19" ht="36" customHeight="1" x14ac:dyDescent="0.25">
      <c r="A42" s="111" t="s">
        <v>163</v>
      </c>
      <c r="B42" s="111" t="s">
        <v>107</v>
      </c>
      <c r="C42" s="112" t="s">
        <v>164</v>
      </c>
      <c r="D42" s="119">
        <v>814.1</v>
      </c>
      <c r="E42" s="119">
        <v>0</v>
      </c>
      <c r="F42" s="114">
        <v>0</v>
      </c>
      <c r="G42" s="114">
        <v>0</v>
      </c>
      <c r="H42" s="114">
        <v>814.1</v>
      </c>
      <c r="I42" s="114">
        <v>0</v>
      </c>
      <c r="J42" s="114">
        <v>0</v>
      </c>
      <c r="K42" s="114">
        <v>0</v>
      </c>
      <c r="L42" s="114">
        <v>0</v>
      </c>
      <c r="M42" s="114">
        <v>0</v>
      </c>
      <c r="N42" s="114">
        <f t="shared" si="0"/>
        <v>814.1</v>
      </c>
      <c r="O42" s="115"/>
      <c r="P42" s="88" t="s">
        <v>164</v>
      </c>
      <c r="Q42" s="88" t="s">
        <v>51</v>
      </c>
      <c r="R42" s="88" t="s">
        <v>51</v>
      </c>
      <c r="S42" s="88" t="s">
        <v>51</v>
      </c>
    </row>
    <row r="43" spans="1:19" ht="44.55" customHeight="1" x14ac:dyDescent="0.25">
      <c r="A43" s="111" t="s">
        <v>165</v>
      </c>
      <c r="B43" s="111" t="s">
        <v>166</v>
      </c>
      <c r="C43" s="112" t="s">
        <v>167</v>
      </c>
      <c r="D43" s="123">
        <v>713.9</v>
      </c>
      <c r="E43" s="123">
        <v>713.9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14">
        <v>0</v>
      </c>
      <c r="L43" s="114">
        <v>0</v>
      </c>
      <c r="M43" s="114">
        <v>0</v>
      </c>
      <c r="N43" s="114">
        <f t="shared" si="0"/>
        <v>713.9</v>
      </c>
      <c r="O43" s="115"/>
      <c r="P43" s="88" t="s">
        <v>167</v>
      </c>
      <c r="Q43" s="88" t="s">
        <v>51</v>
      </c>
      <c r="R43" s="88" t="s">
        <v>51</v>
      </c>
      <c r="S43" s="88" t="s">
        <v>51</v>
      </c>
    </row>
    <row r="44" spans="1:19" ht="72.75" customHeight="1" x14ac:dyDescent="0.25">
      <c r="A44" s="120" t="s">
        <v>168</v>
      </c>
      <c r="B44" s="107"/>
      <c r="C44" s="121" t="s">
        <v>169</v>
      </c>
      <c r="D44" s="127">
        <v>459161.2</v>
      </c>
      <c r="E44" s="127">
        <v>459161.2</v>
      </c>
      <c r="F44" s="127">
        <v>376361.4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2">
        <f t="shared" si="0"/>
        <v>459161.2</v>
      </c>
    </row>
    <row r="45" spans="1:19" ht="46.95" customHeight="1" x14ac:dyDescent="0.25">
      <c r="A45" s="107" t="s">
        <v>170</v>
      </c>
      <c r="B45" s="107"/>
      <c r="C45" s="108" t="s">
        <v>171</v>
      </c>
      <c r="D45" s="128">
        <v>459161.2</v>
      </c>
      <c r="E45" s="128">
        <v>459161.2</v>
      </c>
      <c r="F45" s="128">
        <v>376361.4</v>
      </c>
      <c r="G45" s="128">
        <v>0</v>
      </c>
      <c r="H45" s="128">
        <v>0</v>
      </c>
      <c r="I45" s="128">
        <v>0</v>
      </c>
      <c r="J45" s="128">
        <v>0</v>
      </c>
      <c r="K45" s="128">
        <v>0</v>
      </c>
      <c r="L45" s="128">
        <v>0</v>
      </c>
      <c r="M45" s="128">
        <v>0</v>
      </c>
      <c r="N45" s="110">
        <f t="shared" si="0"/>
        <v>459161.2</v>
      </c>
    </row>
    <row r="46" spans="1:19" ht="30" customHeight="1" x14ac:dyDescent="0.25">
      <c r="A46" s="111" t="s">
        <v>172</v>
      </c>
      <c r="B46" s="111" t="s">
        <v>87</v>
      </c>
      <c r="C46" s="112" t="s">
        <v>173</v>
      </c>
      <c r="D46" s="113">
        <v>459161.2</v>
      </c>
      <c r="E46" s="113">
        <v>459161.2</v>
      </c>
      <c r="F46" s="113">
        <v>376361.4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4">
        <f t="shared" si="0"/>
        <v>459161.2</v>
      </c>
      <c r="O46" s="115"/>
      <c r="P46" s="88" t="s">
        <v>173</v>
      </c>
      <c r="Q46" s="88" t="s">
        <v>51</v>
      </c>
      <c r="R46" s="88" t="s">
        <v>51</v>
      </c>
      <c r="S46" s="88" t="s">
        <v>51</v>
      </c>
    </row>
    <row r="47" spans="1:19" ht="28.5" customHeight="1" x14ac:dyDescent="0.25">
      <c r="A47" s="120" t="s">
        <v>174</v>
      </c>
      <c r="B47" s="107"/>
      <c r="C47" s="121" t="s">
        <v>175</v>
      </c>
      <c r="D47" s="129">
        <v>12699795.1</v>
      </c>
      <c r="E47" s="129">
        <v>12463595.1</v>
      </c>
      <c r="F47" s="129">
        <v>11443293.699999999</v>
      </c>
      <c r="G47" s="129">
        <v>351881.9</v>
      </c>
      <c r="H47" s="129">
        <v>236200</v>
      </c>
      <c r="I47" s="129">
        <v>3000000</v>
      </c>
      <c r="J47" s="129">
        <v>3000000</v>
      </c>
      <c r="K47" s="129">
        <v>1102709.3999999999</v>
      </c>
      <c r="L47" s="129">
        <v>0</v>
      </c>
      <c r="M47" s="129">
        <v>0</v>
      </c>
      <c r="N47" s="122">
        <f t="shared" si="0"/>
        <v>15699795.1</v>
      </c>
    </row>
    <row r="48" spans="1:19" ht="27.6" x14ac:dyDescent="0.25">
      <c r="A48" s="107" t="s">
        <v>176</v>
      </c>
      <c r="B48" s="107"/>
      <c r="C48" s="108" t="s">
        <v>177</v>
      </c>
      <c r="D48" s="128">
        <v>12699795.1</v>
      </c>
      <c r="E48" s="128">
        <v>12463595.1</v>
      </c>
      <c r="F48" s="128">
        <v>11443293.699999999</v>
      </c>
      <c r="G48" s="128">
        <v>351881.9</v>
      </c>
      <c r="H48" s="128">
        <v>236200</v>
      </c>
      <c r="I48" s="128">
        <v>3000000</v>
      </c>
      <c r="J48" s="128">
        <v>3000000</v>
      </c>
      <c r="K48" s="128">
        <v>1102709.3999999999</v>
      </c>
      <c r="L48" s="128">
        <v>0</v>
      </c>
      <c r="M48" s="128">
        <v>0</v>
      </c>
      <c r="N48" s="110">
        <f t="shared" si="0"/>
        <v>15699795.1</v>
      </c>
    </row>
    <row r="49" spans="1:19" ht="54.75" customHeight="1" x14ac:dyDescent="0.25">
      <c r="A49" s="111" t="s">
        <v>178</v>
      </c>
      <c r="B49" s="111" t="s">
        <v>179</v>
      </c>
      <c r="C49" s="112" t="s">
        <v>180</v>
      </c>
      <c r="D49" s="113">
        <v>12696795.1</v>
      </c>
      <c r="E49" s="113">
        <v>12460595.1</v>
      </c>
      <c r="F49" s="113">
        <v>11443293.699999999</v>
      </c>
      <c r="G49" s="113">
        <v>351881.9</v>
      </c>
      <c r="H49" s="113">
        <v>236200</v>
      </c>
      <c r="I49" s="113">
        <v>3000000</v>
      </c>
      <c r="J49" s="113">
        <v>3000000</v>
      </c>
      <c r="K49" s="113">
        <v>1102709.3999999999</v>
      </c>
      <c r="L49" s="113">
        <v>0</v>
      </c>
      <c r="M49" s="113">
        <v>0</v>
      </c>
      <c r="N49" s="114">
        <f t="shared" si="0"/>
        <v>15696795.1</v>
      </c>
      <c r="O49" s="115"/>
      <c r="P49" s="88" t="s">
        <v>180</v>
      </c>
      <c r="Q49" s="88" t="s">
        <v>51</v>
      </c>
      <c r="R49" s="88" t="s">
        <v>51</v>
      </c>
      <c r="S49" s="88" t="s">
        <v>51</v>
      </c>
    </row>
    <row r="50" spans="1:19" ht="31.95" customHeight="1" x14ac:dyDescent="0.25">
      <c r="A50" s="111" t="s">
        <v>181</v>
      </c>
      <c r="B50" s="111" t="s">
        <v>179</v>
      </c>
      <c r="C50" s="112" t="s">
        <v>182</v>
      </c>
      <c r="D50" s="119">
        <v>3000</v>
      </c>
      <c r="E50" s="119">
        <v>3000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4">
        <f t="shared" si="0"/>
        <v>3000</v>
      </c>
      <c r="O50" s="115"/>
      <c r="P50" s="88" t="s">
        <v>182</v>
      </c>
      <c r="Q50" s="88" t="s">
        <v>51</v>
      </c>
      <c r="R50" s="88" t="s">
        <v>51</v>
      </c>
      <c r="S50" s="88" t="s">
        <v>51</v>
      </c>
    </row>
    <row r="51" spans="1:19" ht="13.8" x14ac:dyDescent="0.25">
      <c r="A51" s="120" t="s">
        <v>183</v>
      </c>
      <c r="B51" s="107"/>
      <c r="C51" s="121" t="s">
        <v>184</v>
      </c>
      <c r="D51" s="129">
        <v>1329692.3999999999</v>
      </c>
      <c r="E51" s="129">
        <v>1289692.3999999999</v>
      </c>
      <c r="F51" s="129">
        <v>1062308</v>
      </c>
      <c r="G51" s="129">
        <v>13168.1</v>
      </c>
      <c r="H51" s="129">
        <v>40000</v>
      </c>
      <c r="I51" s="129">
        <v>943371</v>
      </c>
      <c r="J51" s="129">
        <v>885204.9</v>
      </c>
      <c r="K51" s="129">
        <v>610758.1</v>
      </c>
      <c r="L51" s="129">
        <v>13967.9</v>
      </c>
      <c r="M51" s="129">
        <v>58166.1</v>
      </c>
      <c r="N51" s="122">
        <f t="shared" si="0"/>
        <v>2273063.4</v>
      </c>
    </row>
    <row r="52" spans="1:19" ht="13.8" x14ac:dyDescent="0.25">
      <c r="A52" s="107" t="s">
        <v>185</v>
      </c>
      <c r="B52" s="107"/>
      <c r="C52" s="108" t="s">
        <v>186</v>
      </c>
      <c r="D52" s="128">
        <v>1329692.3999999999</v>
      </c>
      <c r="E52" s="128">
        <v>1289692.3999999999</v>
      </c>
      <c r="F52" s="128">
        <v>1062308</v>
      </c>
      <c r="G52" s="128">
        <v>13168.1</v>
      </c>
      <c r="H52" s="128">
        <v>40000</v>
      </c>
      <c r="I52" s="128">
        <v>943371</v>
      </c>
      <c r="J52" s="128">
        <v>885204.9</v>
      </c>
      <c r="K52" s="128">
        <v>610758.1</v>
      </c>
      <c r="L52" s="128">
        <v>13967.9</v>
      </c>
      <c r="M52" s="128">
        <v>58166.1</v>
      </c>
      <c r="N52" s="110">
        <f t="shared" si="0"/>
        <v>2273063.4</v>
      </c>
    </row>
    <row r="53" spans="1:19" ht="31.5" customHeight="1" x14ac:dyDescent="0.25">
      <c r="A53" s="111" t="s">
        <v>187</v>
      </c>
      <c r="B53" s="111" t="s">
        <v>179</v>
      </c>
      <c r="C53" s="112" t="s">
        <v>188</v>
      </c>
      <c r="D53" s="113">
        <v>1329692.3999999999</v>
      </c>
      <c r="E53" s="113">
        <v>1289692.3999999999</v>
      </c>
      <c r="F53" s="113">
        <v>1062308</v>
      </c>
      <c r="G53" s="113">
        <v>13168.1</v>
      </c>
      <c r="H53" s="113">
        <v>40000</v>
      </c>
      <c r="I53" s="113">
        <v>943371</v>
      </c>
      <c r="J53" s="113">
        <v>885204.9</v>
      </c>
      <c r="K53" s="113">
        <v>610758.1</v>
      </c>
      <c r="L53" s="113">
        <v>13967.9</v>
      </c>
      <c r="M53" s="113">
        <v>58166.1</v>
      </c>
      <c r="N53" s="114">
        <f t="shared" si="0"/>
        <v>2273063.4</v>
      </c>
      <c r="O53" s="115"/>
      <c r="P53" s="88" t="s">
        <v>188</v>
      </c>
      <c r="Q53" s="88" t="s">
        <v>51</v>
      </c>
      <c r="R53" s="88" t="s">
        <v>51</v>
      </c>
      <c r="S53" s="88" t="s">
        <v>51</v>
      </c>
    </row>
    <row r="54" spans="1:19" ht="13.8" x14ac:dyDescent="0.25">
      <c r="A54" s="120" t="s">
        <v>189</v>
      </c>
      <c r="B54" s="107"/>
      <c r="C54" s="121" t="s">
        <v>190</v>
      </c>
      <c r="D54" s="129">
        <v>314445.5</v>
      </c>
      <c r="E54" s="129">
        <v>313463.09999999998</v>
      </c>
      <c r="F54" s="129">
        <v>248313.9</v>
      </c>
      <c r="G54" s="129">
        <v>5068</v>
      </c>
      <c r="H54" s="129">
        <v>982.4</v>
      </c>
      <c r="I54" s="129">
        <v>0</v>
      </c>
      <c r="J54" s="129">
        <v>0</v>
      </c>
      <c r="K54" s="129">
        <v>0</v>
      </c>
      <c r="L54" s="129">
        <v>0</v>
      </c>
      <c r="M54" s="129">
        <v>0</v>
      </c>
      <c r="N54" s="122">
        <f t="shared" si="0"/>
        <v>314445.5</v>
      </c>
    </row>
    <row r="55" spans="1:19" ht="13.8" x14ac:dyDescent="0.25">
      <c r="A55" s="107" t="s">
        <v>191</v>
      </c>
      <c r="B55" s="107"/>
      <c r="C55" s="108" t="s">
        <v>192</v>
      </c>
      <c r="D55" s="128">
        <v>314445.5</v>
      </c>
      <c r="E55" s="128">
        <v>313463.09999999998</v>
      </c>
      <c r="F55" s="128">
        <v>248313.9</v>
      </c>
      <c r="G55" s="128">
        <v>5068</v>
      </c>
      <c r="H55" s="128">
        <v>982.4</v>
      </c>
      <c r="I55" s="128">
        <v>0</v>
      </c>
      <c r="J55" s="128">
        <v>0</v>
      </c>
      <c r="K55" s="128">
        <v>0</v>
      </c>
      <c r="L55" s="128">
        <v>0</v>
      </c>
      <c r="M55" s="128">
        <v>0</v>
      </c>
      <c r="N55" s="110">
        <f t="shared" si="0"/>
        <v>314445.5</v>
      </c>
    </row>
    <row r="56" spans="1:19" ht="26.4" x14ac:dyDescent="0.25">
      <c r="A56" s="111" t="s">
        <v>193</v>
      </c>
      <c r="B56" s="111" t="s">
        <v>179</v>
      </c>
      <c r="C56" s="112" t="s">
        <v>194</v>
      </c>
      <c r="D56" s="113">
        <v>314445.5</v>
      </c>
      <c r="E56" s="113">
        <v>313463.09999999998</v>
      </c>
      <c r="F56" s="113">
        <v>248313.9</v>
      </c>
      <c r="G56" s="113">
        <v>5068</v>
      </c>
      <c r="H56" s="113">
        <v>982.4</v>
      </c>
      <c r="I56" s="113">
        <v>0</v>
      </c>
      <c r="J56" s="113">
        <v>0</v>
      </c>
      <c r="K56" s="113">
        <v>0</v>
      </c>
      <c r="L56" s="113">
        <v>0</v>
      </c>
      <c r="M56" s="113">
        <v>0</v>
      </c>
      <c r="N56" s="114">
        <f t="shared" si="0"/>
        <v>314445.5</v>
      </c>
      <c r="O56" s="115"/>
      <c r="P56" s="88" t="s">
        <v>194</v>
      </c>
      <c r="Q56" s="88" t="s">
        <v>51</v>
      </c>
      <c r="R56" s="88" t="s">
        <v>51</v>
      </c>
      <c r="S56" s="88" t="s">
        <v>51</v>
      </c>
    </row>
    <row r="57" spans="1:19" ht="16.5" customHeight="1" x14ac:dyDescent="0.25">
      <c r="A57" s="120" t="s">
        <v>195</v>
      </c>
      <c r="B57" s="107"/>
      <c r="C57" s="121" t="s">
        <v>196</v>
      </c>
      <c r="D57" s="129">
        <v>291413.5</v>
      </c>
      <c r="E57" s="129">
        <v>290913.5</v>
      </c>
      <c r="F57" s="129">
        <v>224438.1</v>
      </c>
      <c r="G57" s="129">
        <v>4556</v>
      </c>
      <c r="H57" s="129">
        <v>500</v>
      </c>
      <c r="I57" s="129">
        <v>0</v>
      </c>
      <c r="J57" s="129">
        <v>0</v>
      </c>
      <c r="K57" s="129">
        <v>0</v>
      </c>
      <c r="L57" s="129">
        <v>0</v>
      </c>
      <c r="M57" s="129">
        <v>0</v>
      </c>
      <c r="N57" s="122">
        <f t="shared" si="0"/>
        <v>291413.5</v>
      </c>
    </row>
    <row r="58" spans="1:19" ht="27.6" x14ac:dyDescent="0.25">
      <c r="A58" s="107" t="s">
        <v>197</v>
      </c>
      <c r="B58" s="107"/>
      <c r="C58" s="108" t="s">
        <v>198</v>
      </c>
      <c r="D58" s="127">
        <v>291413.5</v>
      </c>
      <c r="E58" s="127">
        <v>290913.5</v>
      </c>
      <c r="F58" s="127">
        <v>224438.1</v>
      </c>
      <c r="G58" s="127">
        <v>4556</v>
      </c>
      <c r="H58" s="127">
        <v>500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10">
        <f t="shared" si="0"/>
        <v>291413.5</v>
      </c>
    </row>
    <row r="59" spans="1:19" ht="34.5" customHeight="1" x14ac:dyDescent="0.25">
      <c r="A59" s="111" t="s">
        <v>199</v>
      </c>
      <c r="B59" s="111" t="s">
        <v>179</v>
      </c>
      <c r="C59" s="112" t="s">
        <v>200</v>
      </c>
      <c r="D59" s="130">
        <v>202888.9</v>
      </c>
      <c r="E59" s="130">
        <v>202388.9</v>
      </c>
      <c r="F59" s="130">
        <v>155550</v>
      </c>
      <c r="G59" s="130">
        <v>4083.5</v>
      </c>
      <c r="H59" s="130">
        <v>500</v>
      </c>
      <c r="I59" s="130">
        <v>0</v>
      </c>
      <c r="J59" s="130">
        <v>0</v>
      </c>
      <c r="K59" s="130">
        <v>0</v>
      </c>
      <c r="L59" s="130">
        <v>0</v>
      </c>
      <c r="M59" s="130">
        <v>0</v>
      </c>
      <c r="N59" s="114">
        <f t="shared" si="0"/>
        <v>202888.9</v>
      </c>
      <c r="O59" s="115"/>
      <c r="P59" s="88" t="s">
        <v>200</v>
      </c>
      <c r="Q59" s="88" t="s">
        <v>51</v>
      </c>
      <c r="R59" s="88" t="s">
        <v>51</v>
      </c>
      <c r="S59" s="88" t="s">
        <v>51</v>
      </c>
    </row>
    <row r="60" spans="1:19" ht="34.5" customHeight="1" x14ac:dyDescent="0.25">
      <c r="A60" s="111" t="s">
        <v>201</v>
      </c>
      <c r="B60" s="111" t="s">
        <v>179</v>
      </c>
      <c r="C60" s="112" t="s">
        <v>202</v>
      </c>
      <c r="D60" s="113">
        <v>88524.6</v>
      </c>
      <c r="E60" s="113">
        <v>88524.6</v>
      </c>
      <c r="F60" s="113">
        <v>68888.100000000006</v>
      </c>
      <c r="G60" s="113">
        <v>472.5</v>
      </c>
      <c r="H60" s="113">
        <v>0</v>
      </c>
      <c r="I60" s="113">
        <v>0</v>
      </c>
      <c r="J60" s="113">
        <v>0</v>
      </c>
      <c r="K60" s="113">
        <v>0</v>
      </c>
      <c r="L60" s="113">
        <v>0</v>
      </c>
      <c r="M60" s="113">
        <v>0</v>
      </c>
      <c r="N60" s="114">
        <f t="shared" si="0"/>
        <v>88524.6</v>
      </c>
      <c r="O60" s="115"/>
      <c r="P60" s="88" t="s">
        <v>202</v>
      </c>
      <c r="Q60" s="88" t="s">
        <v>51</v>
      </c>
      <c r="R60" s="88" t="s">
        <v>51</v>
      </c>
      <c r="S60" s="88" t="s">
        <v>51</v>
      </c>
    </row>
    <row r="61" spans="1:19" ht="13.8" x14ac:dyDescent="0.25">
      <c r="A61" s="120" t="s">
        <v>203</v>
      </c>
      <c r="B61" s="107"/>
      <c r="C61" s="121" t="s">
        <v>204</v>
      </c>
      <c r="D61" s="129">
        <v>7554821.9000000004</v>
      </c>
      <c r="E61" s="129">
        <v>7538923.9000000004</v>
      </c>
      <c r="F61" s="129">
        <v>5548051.2999999998</v>
      </c>
      <c r="G61" s="129">
        <v>177098.3</v>
      </c>
      <c r="H61" s="129">
        <v>15898</v>
      </c>
      <c r="I61" s="129">
        <v>10890.3</v>
      </c>
      <c r="J61" s="129">
        <v>9890.2999999999993</v>
      </c>
      <c r="K61" s="129">
        <v>4300</v>
      </c>
      <c r="L61" s="129">
        <v>1945</v>
      </c>
      <c r="M61" s="129">
        <v>1000</v>
      </c>
      <c r="N61" s="122">
        <f t="shared" si="0"/>
        <v>7565712.2000000002</v>
      </c>
    </row>
    <row r="62" spans="1:19" ht="13.8" x14ac:dyDescent="0.25">
      <c r="A62" s="107" t="s">
        <v>205</v>
      </c>
      <c r="B62" s="107"/>
      <c r="C62" s="108" t="s">
        <v>204</v>
      </c>
      <c r="D62" s="128">
        <v>7554821.9000000004</v>
      </c>
      <c r="E62" s="128">
        <v>7538923.9000000004</v>
      </c>
      <c r="F62" s="128">
        <v>5548051.2999999998</v>
      </c>
      <c r="G62" s="128">
        <v>177098.3</v>
      </c>
      <c r="H62" s="128">
        <v>15898</v>
      </c>
      <c r="I62" s="128">
        <v>10890.3</v>
      </c>
      <c r="J62" s="128">
        <v>9890.2999999999993</v>
      </c>
      <c r="K62" s="128">
        <v>4300</v>
      </c>
      <c r="L62" s="128">
        <v>1945</v>
      </c>
      <c r="M62" s="128">
        <v>1000</v>
      </c>
      <c r="N62" s="110">
        <f t="shared" si="0"/>
        <v>7565712.2000000002</v>
      </c>
    </row>
    <row r="63" spans="1:19" ht="45.3" customHeight="1" x14ac:dyDescent="0.25">
      <c r="A63" s="111" t="s">
        <v>206</v>
      </c>
      <c r="B63" s="111" t="s">
        <v>207</v>
      </c>
      <c r="C63" s="112" t="s">
        <v>208</v>
      </c>
      <c r="D63" s="113">
        <v>7408586.9000000004</v>
      </c>
      <c r="E63" s="113">
        <v>7393528.9000000004</v>
      </c>
      <c r="F63" s="113">
        <v>5440415.2000000002</v>
      </c>
      <c r="G63" s="113">
        <v>175548.5</v>
      </c>
      <c r="H63" s="113">
        <v>15058</v>
      </c>
      <c r="I63" s="113">
        <v>10890.3</v>
      </c>
      <c r="J63" s="113">
        <v>9890.2999999999993</v>
      </c>
      <c r="K63" s="113">
        <v>4300</v>
      </c>
      <c r="L63" s="113">
        <v>1945</v>
      </c>
      <c r="M63" s="113">
        <v>1000</v>
      </c>
      <c r="N63" s="114">
        <f t="shared" si="0"/>
        <v>7419477.2000000002</v>
      </c>
      <c r="O63" s="115"/>
      <c r="P63" s="88" t="s">
        <v>208</v>
      </c>
      <c r="Q63" s="88" t="s">
        <v>51</v>
      </c>
      <c r="R63" s="88" t="s">
        <v>51</v>
      </c>
      <c r="S63" s="88" t="s">
        <v>51</v>
      </c>
    </row>
    <row r="64" spans="1:19" ht="31.95" customHeight="1" x14ac:dyDescent="0.25">
      <c r="A64" s="111" t="s">
        <v>209</v>
      </c>
      <c r="B64" s="111" t="s">
        <v>207</v>
      </c>
      <c r="C64" s="112" t="s">
        <v>210</v>
      </c>
      <c r="D64" s="114">
        <v>146235</v>
      </c>
      <c r="E64" s="114">
        <v>145395</v>
      </c>
      <c r="F64" s="114">
        <v>107636.1</v>
      </c>
      <c r="G64" s="114">
        <v>1549.8</v>
      </c>
      <c r="H64" s="114">
        <v>840</v>
      </c>
      <c r="I64" s="114">
        <v>0</v>
      </c>
      <c r="J64" s="114">
        <v>0</v>
      </c>
      <c r="K64" s="114">
        <v>0</v>
      </c>
      <c r="L64" s="114">
        <v>0</v>
      </c>
      <c r="M64" s="114">
        <v>0</v>
      </c>
      <c r="N64" s="114">
        <f t="shared" si="0"/>
        <v>146235</v>
      </c>
      <c r="O64" s="115"/>
      <c r="P64" s="88" t="s">
        <v>210</v>
      </c>
      <c r="Q64" s="88" t="s">
        <v>51</v>
      </c>
      <c r="R64" s="88" t="s">
        <v>51</v>
      </c>
      <c r="S64" s="88" t="s">
        <v>51</v>
      </c>
    </row>
    <row r="65" spans="1:19" ht="33" customHeight="1" x14ac:dyDescent="0.25">
      <c r="A65" s="120" t="s">
        <v>211</v>
      </c>
      <c r="B65" s="107"/>
      <c r="C65" s="121" t="s">
        <v>212</v>
      </c>
      <c r="D65" s="127">
        <v>7870.7</v>
      </c>
      <c r="E65" s="127">
        <v>7870.7</v>
      </c>
      <c r="F65" s="127">
        <v>4025.2</v>
      </c>
      <c r="G65" s="127">
        <v>0</v>
      </c>
      <c r="H65" s="127">
        <v>0</v>
      </c>
      <c r="I65" s="127">
        <v>3000</v>
      </c>
      <c r="J65" s="127">
        <v>3000</v>
      </c>
      <c r="K65" s="127">
        <v>3000</v>
      </c>
      <c r="L65" s="127">
        <v>0</v>
      </c>
      <c r="M65" s="127">
        <v>0</v>
      </c>
      <c r="N65" s="122">
        <f t="shared" si="0"/>
        <v>10870.7</v>
      </c>
    </row>
    <row r="66" spans="1:19" ht="32.25" customHeight="1" x14ac:dyDescent="0.25">
      <c r="A66" s="107" t="s">
        <v>213</v>
      </c>
      <c r="B66" s="107"/>
      <c r="C66" s="108" t="s">
        <v>214</v>
      </c>
      <c r="D66" s="128">
        <v>7870.7</v>
      </c>
      <c r="E66" s="128">
        <v>7870.7</v>
      </c>
      <c r="F66" s="128">
        <v>4025.2</v>
      </c>
      <c r="G66" s="128">
        <v>0</v>
      </c>
      <c r="H66" s="128">
        <v>0</v>
      </c>
      <c r="I66" s="128">
        <v>3000</v>
      </c>
      <c r="J66" s="128">
        <v>3000</v>
      </c>
      <c r="K66" s="128">
        <v>3000</v>
      </c>
      <c r="L66" s="128">
        <v>0</v>
      </c>
      <c r="M66" s="128">
        <v>0</v>
      </c>
      <c r="N66" s="110">
        <f t="shared" si="0"/>
        <v>10870.7</v>
      </c>
    </row>
    <row r="67" spans="1:19" ht="30.75" customHeight="1" x14ac:dyDescent="0.25">
      <c r="A67" s="111" t="s">
        <v>215</v>
      </c>
      <c r="B67" s="111" t="s">
        <v>179</v>
      </c>
      <c r="C67" s="112" t="s">
        <v>216</v>
      </c>
      <c r="D67" s="113">
        <v>5008.7</v>
      </c>
      <c r="E67" s="113">
        <v>5008.7</v>
      </c>
      <c r="F67" s="113">
        <v>2596.4</v>
      </c>
      <c r="G67" s="113">
        <v>0</v>
      </c>
      <c r="H67" s="113">
        <v>0</v>
      </c>
      <c r="I67" s="113">
        <v>2100</v>
      </c>
      <c r="J67" s="113">
        <v>2100</v>
      </c>
      <c r="K67" s="113">
        <v>2100</v>
      </c>
      <c r="L67" s="113">
        <v>0</v>
      </c>
      <c r="M67" s="113">
        <v>0</v>
      </c>
      <c r="N67" s="114">
        <f t="shared" si="0"/>
        <v>7108.7</v>
      </c>
      <c r="O67" s="115"/>
      <c r="P67" s="88" t="s">
        <v>216</v>
      </c>
      <c r="Q67" s="88" t="s">
        <v>51</v>
      </c>
      <c r="R67" s="88" t="s">
        <v>51</v>
      </c>
      <c r="S67" s="88" t="s">
        <v>51</v>
      </c>
    </row>
    <row r="68" spans="1:19" ht="42.75" customHeight="1" x14ac:dyDescent="0.25">
      <c r="A68" s="111" t="s">
        <v>217</v>
      </c>
      <c r="B68" s="111" t="s">
        <v>179</v>
      </c>
      <c r="C68" s="112" t="s">
        <v>218</v>
      </c>
      <c r="D68" s="113">
        <v>2862</v>
      </c>
      <c r="E68" s="113">
        <v>2862</v>
      </c>
      <c r="F68" s="113">
        <v>1428.8</v>
      </c>
      <c r="G68" s="113">
        <v>0</v>
      </c>
      <c r="H68" s="113">
        <v>0</v>
      </c>
      <c r="I68" s="113">
        <v>900</v>
      </c>
      <c r="J68" s="113">
        <v>900</v>
      </c>
      <c r="K68" s="113">
        <v>900</v>
      </c>
      <c r="L68" s="113">
        <v>0</v>
      </c>
      <c r="M68" s="113">
        <v>0</v>
      </c>
      <c r="N68" s="114">
        <f t="shared" si="0"/>
        <v>3762</v>
      </c>
      <c r="O68" s="115"/>
      <c r="P68" s="88" t="s">
        <v>218</v>
      </c>
      <c r="Q68" s="88" t="s">
        <v>51</v>
      </c>
      <c r="R68" s="88" t="s">
        <v>51</v>
      </c>
      <c r="S68" s="88" t="s">
        <v>51</v>
      </c>
    </row>
    <row r="69" spans="1:19" ht="30.75" customHeight="1" x14ac:dyDescent="0.25">
      <c r="A69" s="120" t="s">
        <v>219</v>
      </c>
      <c r="B69" s="107"/>
      <c r="C69" s="121" t="s">
        <v>220</v>
      </c>
      <c r="D69" s="105">
        <v>82036681.100000009</v>
      </c>
      <c r="E69" s="105">
        <v>75061367.100000009</v>
      </c>
      <c r="F69" s="105">
        <v>54630279.399999999</v>
      </c>
      <c r="G69" s="105">
        <v>1676847.6</v>
      </c>
      <c r="H69" s="105">
        <v>6975314</v>
      </c>
      <c r="I69" s="105">
        <v>11355773.6</v>
      </c>
      <c r="J69" s="105">
        <v>6446084.6000000006</v>
      </c>
      <c r="K69" s="105">
        <v>2091908.4000000001</v>
      </c>
      <c r="L69" s="105">
        <v>132644</v>
      </c>
      <c r="M69" s="105">
        <v>4909689</v>
      </c>
      <c r="N69" s="122">
        <f t="shared" si="0"/>
        <v>93392454.700000003</v>
      </c>
    </row>
    <row r="70" spans="1:19" ht="27.6" x14ac:dyDescent="0.25">
      <c r="A70" s="107" t="s">
        <v>221</v>
      </c>
      <c r="B70" s="107"/>
      <c r="C70" s="108" t="s">
        <v>222</v>
      </c>
      <c r="D70" s="109">
        <v>7378048.7999999998</v>
      </c>
      <c r="E70" s="109">
        <v>6338288.1000000006</v>
      </c>
      <c r="F70" s="109">
        <v>4220275.9000000004</v>
      </c>
      <c r="G70" s="109">
        <v>296179.60000000003</v>
      </c>
      <c r="H70" s="109">
        <v>1039760.7000000001</v>
      </c>
      <c r="I70" s="109">
        <v>6622495.4000000004</v>
      </c>
      <c r="J70" s="109">
        <v>2032143.9000000001</v>
      </c>
      <c r="K70" s="109">
        <v>417245.7</v>
      </c>
      <c r="L70" s="109">
        <v>45229.599999999999</v>
      </c>
      <c r="M70" s="109">
        <v>4590351.5</v>
      </c>
      <c r="N70" s="110">
        <f t="shared" si="0"/>
        <v>14000544.199999999</v>
      </c>
    </row>
    <row r="71" spans="1:19" ht="29.55" customHeight="1" x14ac:dyDescent="0.25">
      <c r="A71" s="111" t="s">
        <v>223</v>
      </c>
      <c r="B71" s="111" t="s">
        <v>224</v>
      </c>
      <c r="C71" s="112" t="s">
        <v>225</v>
      </c>
      <c r="D71" s="119">
        <v>585946.4</v>
      </c>
      <c r="E71" s="119">
        <v>585946.4</v>
      </c>
      <c r="F71" s="119">
        <v>479151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0</v>
      </c>
      <c r="M71" s="119">
        <v>0</v>
      </c>
      <c r="N71" s="114">
        <f t="shared" si="0"/>
        <v>585946.4</v>
      </c>
      <c r="O71" s="115"/>
      <c r="P71" s="88" t="s">
        <v>225</v>
      </c>
      <c r="Q71" s="88" t="s">
        <v>51</v>
      </c>
      <c r="R71" s="88" t="s">
        <v>51</v>
      </c>
      <c r="S71" s="88" t="s">
        <v>51</v>
      </c>
    </row>
    <row r="72" spans="1:19" ht="58.2" customHeight="1" x14ac:dyDescent="0.25">
      <c r="A72" s="111" t="s">
        <v>226</v>
      </c>
      <c r="B72" s="111" t="s">
        <v>224</v>
      </c>
      <c r="C72" s="112" t="s">
        <v>227</v>
      </c>
      <c r="D72" s="118">
        <v>4589784.0999999996</v>
      </c>
      <c r="E72" s="118">
        <v>4135462</v>
      </c>
      <c r="F72" s="118">
        <v>2680251.5</v>
      </c>
      <c r="G72" s="118">
        <v>189730</v>
      </c>
      <c r="H72" s="118">
        <v>454322.10000000003</v>
      </c>
      <c r="I72" s="118">
        <v>1701254.2</v>
      </c>
      <c r="J72" s="118">
        <v>1686259.2</v>
      </c>
      <c r="K72" s="118">
        <v>188868.30000000002</v>
      </c>
      <c r="L72" s="118">
        <v>28849.100000000002</v>
      </c>
      <c r="M72" s="118">
        <v>14995</v>
      </c>
      <c r="N72" s="114">
        <f t="shared" ref="N72:N135" si="1">I72+D72</f>
        <v>6291038.2999999998</v>
      </c>
      <c r="O72" s="115"/>
      <c r="P72" s="88" t="s">
        <v>227</v>
      </c>
      <c r="Q72" s="88" t="s">
        <v>51</v>
      </c>
      <c r="R72" s="88" t="s">
        <v>51</v>
      </c>
      <c r="S72" s="88" t="s">
        <v>51</v>
      </c>
    </row>
    <row r="73" spans="1:19" ht="43.5" customHeight="1" x14ac:dyDescent="0.25">
      <c r="A73" s="111" t="s">
        <v>228</v>
      </c>
      <c r="B73" s="111" t="s">
        <v>166</v>
      </c>
      <c r="C73" s="112" t="s">
        <v>229</v>
      </c>
      <c r="D73" s="118">
        <v>1842014.2</v>
      </c>
      <c r="E73" s="118">
        <v>1594815</v>
      </c>
      <c r="F73" s="118">
        <v>1055948.2</v>
      </c>
      <c r="G73" s="118">
        <v>106350.90000000001</v>
      </c>
      <c r="H73" s="118">
        <v>247199.2</v>
      </c>
      <c r="I73" s="118">
        <v>367222.5</v>
      </c>
      <c r="J73" s="118">
        <v>345884.7</v>
      </c>
      <c r="K73" s="118">
        <v>228377.4</v>
      </c>
      <c r="L73" s="118">
        <v>16380.5</v>
      </c>
      <c r="M73" s="118">
        <v>21337.8</v>
      </c>
      <c r="N73" s="114">
        <f t="shared" si="1"/>
        <v>2209236.7000000002</v>
      </c>
      <c r="O73" s="115"/>
      <c r="P73" s="88" t="s">
        <v>229</v>
      </c>
      <c r="Q73" s="88" t="s">
        <v>51</v>
      </c>
      <c r="R73" s="88" t="s">
        <v>51</v>
      </c>
      <c r="S73" s="88" t="s">
        <v>51</v>
      </c>
    </row>
    <row r="74" spans="1:19" ht="48" customHeight="1" x14ac:dyDescent="0.25">
      <c r="A74" s="111" t="s">
        <v>230</v>
      </c>
      <c r="B74" s="111" t="s">
        <v>231</v>
      </c>
      <c r="C74" s="112" t="s">
        <v>232</v>
      </c>
      <c r="D74" s="118">
        <v>6106.6</v>
      </c>
      <c r="E74" s="118">
        <v>6106.6</v>
      </c>
      <c r="F74" s="118">
        <v>4925.2</v>
      </c>
      <c r="G74" s="118">
        <v>98.7</v>
      </c>
      <c r="H74" s="118">
        <v>0</v>
      </c>
      <c r="I74" s="118">
        <v>0</v>
      </c>
      <c r="J74" s="118">
        <v>0</v>
      </c>
      <c r="K74" s="118">
        <v>0</v>
      </c>
      <c r="L74" s="118">
        <v>0</v>
      </c>
      <c r="M74" s="118">
        <v>0</v>
      </c>
      <c r="N74" s="114">
        <f t="shared" si="1"/>
        <v>6106.6</v>
      </c>
      <c r="O74" s="115"/>
      <c r="P74" s="88" t="s">
        <v>232</v>
      </c>
      <c r="Q74" s="88" t="s">
        <v>51</v>
      </c>
      <c r="R74" s="88" t="s">
        <v>51</v>
      </c>
      <c r="S74" s="88" t="s">
        <v>51</v>
      </c>
    </row>
    <row r="75" spans="1:19" ht="96.75" customHeight="1" x14ac:dyDescent="0.25">
      <c r="A75" s="111" t="s">
        <v>233</v>
      </c>
      <c r="B75" s="111" t="s">
        <v>234</v>
      </c>
      <c r="C75" s="112" t="s">
        <v>235</v>
      </c>
      <c r="D75" s="123">
        <v>20158.099999999999</v>
      </c>
      <c r="E75" s="123">
        <v>14158.1</v>
      </c>
      <c r="F75" s="123">
        <v>0</v>
      </c>
      <c r="G75" s="123">
        <v>0</v>
      </c>
      <c r="H75" s="123">
        <v>6000</v>
      </c>
      <c r="I75" s="123">
        <v>0</v>
      </c>
      <c r="J75" s="123">
        <v>0</v>
      </c>
      <c r="K75" s="123">
        <v>0</v>
      </c>
      <c r="L75" s="123">
        <v>0</v>
      </c>
      <c r="M75" s="123">
        <v>0</v>
      </c>
      <c r="N75" s="114">
        <f t="shared" si="1"/>
        <v>20158.099999999999</v>
      </c>
      <c r="O75" s="115"/>
      <c r="P75" s="88" t="s">
        <v>235</v>
      </c>
      <c r="Q75" s="88" t="s">
        <v>51</v>
      </c>
      <c r="R75" s="88" t="s">
        <v>51</v>
      </c>
      <c r="S75" s="88" t="s">
        <v>51</v>
      </c>
    </row>
    <row r="76" spans="1:19" ht="30" customHeight="1" x14ac:dyDescent="0.25">
      <c r="A76" s="111" t="s">
        <v>236</v>
      </c>
      <c r="B76" s="111" t="s">
        <v>224</v>
      </c>
      <c r="C76" s="112" t="s">
        <v>237</v>
      </c>
      <c r="D76" s="119">
        <v>334039.40000000002</v>
      </c>
      <c r="E76" s="119">
        <v>1800</v>
      </c>
      <c r="F76" s="119">
        <v>0</v>
      </c>
      <c r="G76" s="119">
        <v>0</v>
      </c>
      <c r="H76" s="119">
        <v>332239.40000000002</v>
      </c>
      <c r="I76" s="119">
        <v>4554018.7</v>
      </c>
      <c r="J76" s="119">
        <v>0</v>
      </c>
      <c r="K76" s="119">
        <v>0</v>
      </c>
      <c r="L76" s="119">
        <v>0</v>
      </c>
      <c r="M76" s="119">
        <v>4554018.7</v>
      </c>
      <c r="N76" s="114">
        <f t="shared" si="1"/>
        <v>4888058.1000000006</v>
      </c>
      <c r="O76" s="115"/>
      <c r="P76" s="88" t="s">
        <v>237</v>
      </c>
      <c r="Q76" s="88" t="s">
        <v>51</v>
      </c>
      <c r="R76" s="88" t="s">
        <v>51</v>
      </c>
      <c r="S76" s="88" t="s">
        <v>51</v>
      </c>
    </row>
    <row r="77" spans="1:19" ht="33" customHeight="1" x14ac:dyDescent="0.25">
      <c r="A77" s="107" t="s">
        <v>238</v>
      </c>
      <c r="B77" s="107"/>
      <c r="C77" s="108" t="s">
        <v>239</v>
      </c>
      <c r="D77" s="126">
        <v>12962097.6</v>
      </c>
      <c r="E77" s="126">
        <v>10794014.800000001</v>
      </c>
      <c r="F77" s="126">
        <v>7727811.4000000004</v>
      </c>
      <c r="G77" s="126">
        <v>269075</v>
      </c>
      <c r="H77" s="126">
        <v>2168082.7999999998</v>
      </c>
      <c r="I77" s="126">
        <v>39317.9</v>
      </c>
      <c r="J77" s="126">
        <v>32389.5</v>
      </c>
      <c r="K77" s="126">
        <v>9709.8000000000011</v>
      </c>
      <c r="L77" s="126">
        <v>2481.2000000000003</v>
      </c>
      <c r="M77" s="126">
        <v>6928.4000000000005</v>
      </c>
      <c r="N77" s="110">
        <f t="shared" si="1"/>
        <v>13001415.5</v>
      </c>
    </row>
    <row r="78" spans="1:19" ht="30" customHeight="1" x14ac:dyDescent="0.25">
      <c r="A78" s="111" t="s">
        <v>240</v>
      </c>
      <c r="B78" s="111" t="s">
        <v>224</v>
      </c>
      <c r="C78" s="112" t="s">
        <v>241</v>
      </c>
      <c r="D78" s="119">
        <v>366526.6</v>
      </c>
      <c r="E78" s="119">
        <v>366526.6</v>
      </c>
      <c r="F78" s="119">
        <v>305593.5</v>
      </c>
      <c r="G78" s="119">
        <v>0</v>
      </c>
      <c r="H78" s="119">
        <v>0</v>
      </c>
      <c r="I78" s="119">
        <v>0</v>
      </c>
      <c r="J78" s="119">
        <v>0</v>
      </c>
      <c r="K78" s="119">
        <v>0</v>
      </c>
      <c r="L78" s="119">
        <v>0</v>
      </c>
      <c r="M78" s="119">
        <v>0</v>
      </c>
      <c r="N78" s="114">
        <f t="shared" si="1"/>
        <v>366526.6</v>
      </c>
      <c r="O78" s="115"/>
      <c r="P78" s="88" t="s">
        <v>241</v>
      </c>
      <c r="Q78" s="88" t="s">
        <v>51</v>
      </c>
      <c r="R78" s="88" t="s">
        <v>51</v>
      </c>
      <c r="S78" s="88" t="s">
        <v>51</v>
      </c>
    </row>
    <row r="79" spans="1:19" ht="45.75" customHeight="1" x14ac:dyDescent="0.25">
      <c r="A79" s="111" t="s">
        <v>242</v>
      </c>
      <c r="B79" s="111" t="s">
        <v>224</v>
      </c>
      <c r="C79" s="112" t="s">
        <v>243</v>
      </c>
      <c r="D79" s="118">
        <v>10554915.6</v>
      </c>
      <c r="E79" s="118">
        <v>9680514.8000000007</v>
      </c>
      <c r="F79" s="118">
        <v>6892096.7999999998</v>
      </c>
      <c r="G79" s="118">
        <v>248023.9</v>
      </c>
      <c r="H79" s="118">
        <v>874400.8</v>
      </c>
      <c r="I79" s="118">
        <v>25977.5</v>
      </c>
      <c r="J79" s="118">
        <v>24454.100000000002</v>
      </c>
      <c r="K79" s="118">
        <v>4682.1000000000004</v>
      </c>
      <c r="L79" s="118">
        <v>1723</v>
      </c>
      <c r="M79" s="118">
        <v>1523.4</v>
      </c>
      <c r="N79" s="114">
        <f t="shared" si="1"/>
        <v>10580893.1</v>
      </c>
      <c r="O79" s="115"/>
      <c r="P79" s="88" t="s">
        <v>243</v>
      </c>
      <c r="Q79" s="88" t="s">
        <v>51</v>
      </c>
      <c r="R79" s="88" t="s">
        <v>51</v>
      </c>
      <c r="S79" s="88" t="s">
        <v>51</v>
      </c>
    </row>
    <row r="80" spans="1:19" ht="43.95" customHeight="1" x14ac:dyDescent="0.25">
      <c r="A80" s="111" t="s">
        <v>244</v>
      </c>
      <c r="B80" s="111" t="s">
        <v>166</v>
      </c>
      <c r="C80" s="112" t="s">
        <v>245</v>
      </c>
      <c r="D80" s="123">
        <v>575599.80000000005</v>
      </c>
      <c r="E80" s="123">
        <v>561204.69999999995</v>
      </c>
      <c r="F80" s="123">
        <v>390489.8</v>
      </c>
      <c r="G80" s="123">
        <v>21051.100000000002</v>
      </c>
      <c r="H80" s="123">
        <v>14395.1</v>
      </c>
      <c r="I80" s="123">
        <v>7935.4000000000005</v>
      </c>
      <c r="J80" s="123">
        <v>7935.4000000000005</v>
      </c>
      <c r="K80" s="123">
        <v>5027.7</v>
      </c>
      <c r="L80" s="123">
        <v>758.2</v>
      </c>
      <c r="M80" s="123">
        <v>0</v>
      </c>
      <c r="N80" s="114">
        <f t="shared" si="1"/>
        <v>583535.20000000007</v>
      </c>
      <c r="O80" s="115"/>
      <c r="P80" s="88" t="s">
        <v>245</v>
      </c>
      <c r="Q80" s="88" t="s">
        <v>51</v>
      </c>
      <c r="R80" s="88" t="s">
        <v>51</v>
      </c>
      <c r="S80" s="88" t="s">
        <v>51</v>
      </c>
    </row>
    <row r="81" spans="1:19" ht="44.55" customHeight="1" x14ac:dyDescent="0.25">
      <c r="A81" s="111" t="s">
        <v>246</v>
      </c>
      <c r="B81" s="111" t="s">
        <v>247</v>
      </c>
      <c r="C81" s="112" t="s">
        <v>248</v>
      </c>
      <c r="D81" s="114">
        <v>200000</v>
      </c>
      <c r="E81" s="114">
        <v>0</v>
      </c>
      <c r="F81" s="114">
        <v>0</v>
      </c>
      <c r="G81" s="114">
        <v>0</v>
      </c>
      <c r="H81" s="114">
        <v>200000</v>
      </c>
      <c r="I81" s="114">
        <v>0</v>
      </c>
      <c r="J81" s="114">
        <v>0</v>
      </c>
      <c r="K81" s="114">
        <v>0</v>
      </c>
      <c r="L81" s="114">
        <v>0</v>
      </c>
      <c r="M81" s="114">
        <v>0</v>
      </c>
      <c r="N81" s="114">
        <f t="shared" si="1"/>
        <v>200000</v>
      </c>
      <c r="O81" s="115"/>
      <c r="P81" s="88" t="s">
        <v>248</v>
      </c>
      <c r="Q81" s="88" t="s">
        <v>51</v>
      </c>
      <c r="R81" s="88" t="s">
        <v>51</v>
      </c>
      <c r="S81" s="88" t="s">
        <v>51</v>
      </c>
    </row>
    <row r="82" spans="1:19" ht="30.45" customHeight="1" x14ac:dyDescent="0.25">
      <c r="A82" s="111" t="s">
        <v>249</v>
      </c>
      <c r="B82" s="111" t="s">
        <v>224</v>
      </c>
      <c r="C82" s="112" t="s">
        <v>250</v>
      </c>
      <c r="D82" s="114">
        <v>205055.6</v>
      </c>
      <c r="E82" s="114">
        <v>183668.7</v>
      </c>
      <c r="F82" s="114">
        <v>139631.29999999999</v>
      </c>
      <c r="G82" s="114">
        <v>0</v>
      </c>
      <c r="H82" s="114">
        <v>21386.9</v>
      </c>
      <c r="I82" s="114">
        <v>0</v>
      </c>
      <c r="J82" s="114">
        <v>0</v>
      </c>
      <c r="K82" s="114">
        <v>0</v>
      </c>
      <c r="L82" s="114">
        <v>0</v>
      </c>
      <c r="M82" s="114">
        <v>0</v>
      </c>
      <c r="N82" s="114">
        <f t="shared" si="1"/>
        <v>205055.6</v>
      </c>
      <c r="O82" s="115"/>
      <c r="P82" s="88" t="s">
        <v>250</v>
      </c>
      <c r="Q82" s="88" t="s">
        <v>51</v>
      </c>
      <c r="R82" s="88" t="s">
        <v>51</v>
      </c>
      <c r="S82" s="88" t="s">
        <v>51</v>
      </c>
    </row>
    <row r="83" spans="1:19" ht="33.75" customHeight="1" x14ac:dyDescent="0.25">
      <c r="A83" s="111" t="s">
        <v>251</v>
      </c>
      <c r="B83" s="111" t="s">
        <v>224</v>
      </c>
      <c r="C83" s="112" t="s">
        <v>252</v>
      </c>
      <c r="D83" s="114">
        <v>400000</v>
      </c>
      <c r="E83" s="114">
        <v>2100</v>
      </c>
      <c r="F83" s="114">
        <v>0</v>
      </c>
      <c r="G83" s="114">
        <v>0</v>
      </c>
      <c r="H83" s="114">
        <v>397900</v>
      </c>
      <c r="I83" s="114">
        <v>0</v>
      </c>
      <c r="J83" s="114">
        <v>0</v>
      </c>
      <c r="K83" s="114">
        <v>0</v>
      </c>
      <c r="L83" s="114">
        <v>0</v>
      </c>
      <c r="M83" s="114">
        <v>0</v>
      </c>
      <c r="N83" s="114">
        <f t="shared" si="1"/>
        <v>400000</v>
      </c>
      <c r="O83" s="115"/>
      <c r="P83" s="88" t="s">
        <v>252</v>
      </c>
      <c r="Q83" s="88" t="s">
        <v>51</v>
      </c>
      <c r="R83" s="88" t="s">
        <v>51</v>
      </c>
      <c r="S83" s="88" t="s">
        <v>51</v>
      </c>
    </row>
    <row r="84" spans="1:19" ht="29.25" customHeight="1" x14ac:dyDescent="0.25">
      <c r="A84" s="111" t="s">
        <v>253</v>
      </c>
      <c r="B84" s="111" t="s">
        <v>224</v>
      </c>
      <c r="C84" s="112" t="s">
        <v>254</v>
      </c>
      <c r="D84" s="114">
        <v>660000</v>
      </c>
      <c r="E84" s="114">
        <v>0</v>
      </c>
      <c r="F84" s="114">
        <v>0</v>
      </c>
      <c r="G84" s="114">
        <v>0</v>
      </c>
      <c r="H84" s="114">
        <v>660000</v>
      </c>
      <c r="I84" s="114">
        <v>0</v>
      </c>
      <c r="J84" s="114">
        <v>0</v>
      </c>
      <c r="K84" s="114">
        <v>0</v>
      </c>
      <c r="L84" s="114">
        <v>0</v>
      </c>
      <c r="M84" s="114">
        <v>0</v>
      </c>
      <c r="N84" s="114">
        <f t="shared" si="1"/>
        <v>660000</v>
      </c>
      <c r="O84" s="115"/>
      <c r="P84" s="88" t="s">
        <v>254</v>
      </c>
      <c r="Q84" s="88" t="s">
        <v>51</v>
      </c>
      <c r="R84" s="88" t="s">
        <v>51</v>
      </c>
      <c r="S84" s="88" t="s">
        <v>51</v>
      </c>
    </row>
    <row r="85" spans="1:19" ht="30.45" customHeight="1" x14ac:dyDescent="0.25">
      <c r="A85" s="111" t="s">
        <v>255</v>
      </c>
      <c r="B85" s="111" t="s">
        <v>224</v>
      </c>
      <c r="C85" s="112" t="s">
        <v>256</v>
      </c>
      <c r="D85" s="119">
        <v>0</v>
      </c>
      <c r="E85" s="119">
        <v>0</v>
      </c>
      <c r="F85" s="119">
        <v>0</v>
      </c>
      <c r="G85" s="119">
        <v>0</v>
      </c>
      <c r="H85" s="119">
        <v>0</v>
      </c>
      <c r="I85" s="119">
        <v>5405</v>
      </c>
      <c r="J85" s="119">
        <v>0</v>
      </c>
      <c r="K85" s="119">
        <v>0</v>
      </c>
      <c r="L85" s="119">
        <v>0</v>
      </c>
      <c r="M85" s="119">
        <v>5405</v>
      </c>
      <c r="N85" s="114">
        <f t="shared" si="1"/>
        <v>5405</v>
      </c>
      <c r="O85" s="115"/>
      <c r="P85" s="88" t="s">
        <v>256</v>
      </c>
      <c r="Q85" s="88" t="s">
        <v>51</v>
      </c>
      <c r="R85" s="88" t="s">
        <v>51</v>
      </c>
      <c r="S85" s="88" t="s">
        <v>51</v>
      </c>
    </row>
    <row r="86" spans="1:19" ht="17.55" customHeight="1" x14ac:dyDescent="0.25">
      <c r="A86" s="107" t="s">
        <v>257</v>
      </c>
      <c r="B86" s="107"/>
      <c r="C86" s="108" t="s">
        <v>258</v>
      </c>
      <c r="D86" s="109">
        <v>12427725.1</v>
      </c>
      <c r="E86" s="109">
        <v>11088349.200000001</v>
      </c>
      <c r="F86" s="109">
        <v>7478050.2000000002</v>
      </c>
      <c r="G86" s="109">
        <v>235548.9</v>
      </c>
      <c r="H86" s="109">
        <v>1339375.8999999999</v>
      </c>
      <c r="I86" s="109">
        <v>881862.4</v>
      </c>
      <c r="J86" s="109">
        <v>711507.9</v>
      </c>
      <c r="K86" s="109">
        <v>461355.7</v>
      </c>
      <c r="L86" s="109">
        <v>5058.7</v>
      </c>
      <c r="M86" s="109">
        <v>170354.5</v>
      </c>
      <c r="N86" s="110">
        <f t="shared" si="1"/>
        <v>13309587.5</v>
      </c>
    </row>
    <row r="87" spans="1:19" ht="32.549999999999997" customHeight="1" x14ac:dyDescent="0.25">
      <c r="A87" s="111" t="s">
        <v>259</v>
      </c>
      <c r="B87" s="111" t="s">
        <v>224</v>
      </c>
      <c r="C87" s="112" t="s">
        <v>260</v>
      </c>
      <c r="D87" s="119">
        <v>359569.1</v>
      </c>
      <c r="E87" s="119">
        <v>359569.1</v>
      </c>
      <c r="F87" s="119">
        <v>303961.90000000002</v>
      </c>
      <c r="G87" s="119">
        <v>0</v>
      </c>
      <c r="H87" s="119">
        <v>0</v>
      </c>
      <c r="I87" s="119">
        <v>0</v>
      </c>
      <c r="J87" s="119">
        <v>0</v>
      </c>
      <c r="K87" s="119">
        <v>0</v>
      </c>
      <c r="L87" s="119">
        <v>0</v>
      </c>
      <c r="M87" s="119">
        <v>0</v>
      </c>
      <c r="N87" s="114">
        <f t="shared" si="1"/>
        <v>359569.1</v>
      </c>
      <c r="O87" s="115"/>
      <c r="P87" s="88" t="s">
        <v>260</v>
      </c>
      <c r="Q87" s="88" t="s">
        <v>51</v>
      </c>
      <c r="R87" s="88" t="s">
        <v>51</v>
      </c>
      <c r="S87" s="88" t="s">
        <v>51</v>
      </c>
    </row>
    <row r="88" spans="1:19" ht="30.45" customHeight="1" x14ac:dyDescent="0.25">
      <c r="A88" s="111" t="s">
        <v>261</v>
      </c>
      <c r="B88" s="111" t="s">
        <v>224</v>
      </c>
      <c r="C88" s="112" t="s">
        <v>262</v>
      </c>
      <c r="D88" s="118">
        <v>11146738.6</v>
      </c>
      <c r="E88" s="118">
        <v>10027862.699999999</v>
      </c>
      <c r="F88" s="118">
        <v>6675263.1000000006</v>
      </c>
      <c r="G88" s="118">
        <v>217548.9</v>
      </c>
      <c r="H88" s="118">
        <v>1118875.8999999999</v>
      </c>
      <c r="I88" s="118">
        <v>851654.6</v>
      </c>
      <c r="J88" s="118">
        <v>704642.20000000007</v>
      </c>
      <c r="K88" s="118">
        <v>456514</v>
      </c>
      <c r="L88" s="118">
        <v>4774.3</v>
      </c>
      <c r="M88" s="118">
        <v>147012.4</v>
      </c>
      <c r="N88" s="114">
        <f t="shared" si="1"/>
        <v>11998393.199999999</v>
      </c>
      <c r="O88" s="115"/>
      <c r="P88" s="88" t="s">
        <v>262</v>
      </c>
      <c r="Q88" s="88" t="s">
        <v>51</v>
      </c>
      <c r="R88" s="88" t="s">
        <v>51</v>
      </c>
      <c r="S88" s="88" t="s">
        <v>51</v>
      </c>
    </row>
    <row r="89" spans="1:19" ht="35.549999999999997" customHeight="1" x14ac:dyDescent="0.25">
      <c r="A89" s="111" t="s">
        <v>263</v>
      </c>
      <c r="B89" s="111" t="s">
        <v>166</v>
      </c>
      <c r="C89" s="112" t="s">
        <v>264</v>
      </c>
      <c r="D89" s="123">
        <v>721417.4</v>
      </c>
      <c r="E89" s="123">
        <v>700917.4</v>
      </c>
      <c r="F89" s="123">
        <v>498825.2</v>
      </c>
      <c r="G89" s="123">
        <v>18000</v>
      </c>
      <c r="H89" s="123">
        <v>20500</v>
      </c>
      <c r="I89" s="123">
        <v>6965.7</v>
      </c>
      <c r="J89" s="123">
        <v>6865.7</v>
      </c>
      <c r="K89" s="123">
        <v>4841.7</v>
      </c>
      <c r="L89" s="123">
        <v>284.39999999999998</v>
      </c>
      <c r="M89" s="123">
        <v>100</v>
      </c>
      <c r="N89" s="114">
        <f t="shared" si="1"/>
        <v>728383.1</v>
      </c>
      <c r="O89" s="115"/>
      <c r="P89" s="88" t="s">
        <v>264</v>
      </c>
      <c r="Q89" s="88" t="s">
        <v>51</v>
      </c>
      <c r="R89" s="88" t="s">
        <v>51</v>
      </c>
      <c r="S89" s="88" t="s">
        <v>51</v>
      </c>
    </row>
    <row r="90" spans="1:19" ht="44.55" customHeight="1" x14ac:dyDescent="0.25">
      <c r="A90" s="111" t="s">
        <v>265</v>
      </c>
      <c r="B90" s="111" t="s">
        <v>247</v>
      </c>
      <c r="C90" s="112" t="s">
        <v>266</v>
      </c>
      <c r="D90" s="119">
        <v>200000</v>
      </c>
      <c r="E90" s="119">
        <v>0</v>
      </c>
      <c r="F90" s="119">
        <v>0</v>
      </c>
      <c r="G90" s="119">
        <v>0</v>
      </c>
      <c r="H90" s="119">
        <v>200000</v>
      </c>
      <c r="I90" s="119">
        <v>23242.1</v>
      </c>
      <c r="J90" s="119">
        <v>0</v>
      </c>
      <c r="K90" s="119">
        <v>0</v>
      </c>
      <c r="L90" s="119">
        <v>0</v>
      </c>
      <c r="M90" s="119">
        <v>23242.1</v>
      </c>
      <c r="N90" s="114">
        <f t="shared" si="1"/>
        <v>223242.1</v>
      </c>
      <c r="O90" s="115"/>
      <c r="P90" s="88" t="s">
        <v>266</v>
      </c>
      <c r="Q90" s="88" t="s">
        <v>51</v>
      </c>
      <c r="R90" s="88" t="s">
        <v>51</v>
      </c>
      <c r="S90" s="88" t="s">
        <v>51</v>
      </c>
    </row>
    <row r="91" spans="1:19" ht="30.75" customHeight="1" x14ac:dyDescent="0.25">
      <c r="A91" s="107" t="s">
        <v>267</v>
      </c>
      <c r="B91" s="107"/>
      <c r="C91" s="108" t="s">
        <v>268</v>
      </c>
      <c r="D91" s="109">
        <v>1520792.4000000001</v>
      </c>
      <c r="E91" s="109">
        <v>1450292.4000000001</v>
      </c>
      <c r="F91" s="109">
        <v>935284.6</v>
      </c>
      <c r="G91" s="109">
        <v>60511.6</v>
      </c>
      <c r="H91" s="109">
        <v>70500</v>
      </c>
      <c r="I91" s="109">
        <v>2469695.3000000003</v>
      </c>
      <c r="J91" s="109">
        <v>2386042.4</v>
      </c>
      <c r="K91" s="109">
        <v>411295.3</v>
      </c>
      <c r="L91" s="109">
        <v>0</v>
      </c>
      <c r="M91" s="109">
        <v>83652.899999999994</v>
      </c>
      <c r="N91" s="110">
        <f t="shared" si="1"/>
        <v>3990487.7</v>
      </c>
    </row>
    <row r="92" spans="1:19" ht="42" customHeight="1" x14ac:dyDescent="0.25">
      <c r="A92" s="111" t="s">
        <v>269</v>
      </c>
      <c r="B92" s="111" t="s">
        <v>270</v>
      </c>
      <c r="C92" s="112" t="s">
        <v>271</v>
      </c>
      <c r="D92" s="119">
        <v>164405.1</v>
      </c>
      <c r="E92" s="119">
        <v>98905.1</v>
      </c>
      <c r="F92" s="119">
        <v>70000</v>
      </c>
      <c r="G92" s="119">
        <v>4089.7</v>
      </c>
      <c r="H92" s="119">
        <v>65500</v>
      </c>
      <c r="I92" s="119">
        <v>26621.1</v>
      </c>
      <c r="J92" s="119">
        <v>26621.1</v>
      </c>
      <c r="K92" s="119">
        <v>21771.4</v>
      </c>
      <c r="L92" s="119">
        <v>0</v>
      </c>
      <c r="M92" s="119">
        <v>0</v>
      </c>
      <c r="N92" s="114">
        <f t="shared" si="1"/>
        <v>191026.2</v>
      </c>
      <c r="O92" s="115"/>
      <c r="P92" s="88" t="s">
        <v>271</v>
      </c>
      <c r="Q92" s="88" t="s">
        <v>51</v>
      </c>
      <c r="R92" s="88" t="s">
        <v>51</v>
      </c>
      <c r="S92" s="88" t="s">
        <v>51</v>
      </c>
    </row>
    <row r="93" spans="1:19" ht="45.75" customHeight="1" x14ac:dyDescent="0.25">
      <c r="A93" s="111" t="s">
        <v>272</v>
      </c>
      <c r="B93" s="111" t="s">
        <v>270</v>
      </c>
      <c r="C93" s="112" t="s">
        <v>273</v>
      </c>
      <c r="D93" s="123">
        <v>1355465.1</v>
      </c>
      <c r="E93" s="123">
        <v>1350465.1</v>
      </c>
      <c r="F93" s="123">
        <v>865284.6</v>
      </c>
      <c r="G93" s="123">
        <v>56421.9</v>
      </c>
      <c r="H93" s="123">
        <v>5000</v>
      </c>
      <c r="I93" s="123">
        <v>2443074.2000000002</v>
      </c>
      <c r="J93" s="123">
        <v>2359421.2999999998</v>
      </c>
      <c r="K93" s="123">
        <v>389523.9</v>
      </c>
      <c r="L93" s="123">
        <v>0</v>
      </c>
      <c r="M93" s="123">
        <v>83652.899999999994</v>
      </c>
      <c r="N93" s="114">
        <f t="shared" si="1"/>
        <v>3798539.3000000003</v>
      </c>
      <c r="O93" s="115"/>
      <c r="P93" s="88" t="s">
        <v>273</v>
      </c>
      <c r="Q93" s="88" t="s">
        <v>51</v>
      </c>
      <c r="R93" s="88" t="s">
        <v>51</v>
      </c>
      <c r="S93" s="88" t="s">
        <v>51</v>
      </c>
    </row>
    <row r="94" spans="1:19" ht="29.25" customHeight="1" x14ac:dyDescent="0.25">
      <c r="A94" s="111" t="s">
        <v>274</v>
      </c>
      <c r="B94" s="111" t="s">
        <v>60</v>
      </c>
      <c r="C94" s="112" t="s">
        <v>275</v>
      </c>
      <c r="D94" s="119">
        <v>922.2</v>
      </c>
      <c r="E94" s="119">
        <v>922.2</v>
      </c>
      <c r="F94" s="119">
        <v>0</v>
      </c>
      <c r="G94" s="119">
        <v>0</v>
      </c>
      <c r="H94" s="119">
        <v>0</v>
      </c>
      <c r="I94" s="119">
        <v>0</v>
      </c>
      <c r="J94" s="119">
        <v>0</v>
      </c>
      <c r="K94" s="119">
        <v>0</v>
      </c>
      <c r="L94" s="119">
        <v>0</v>
      </c>
      <c r="M94" s="119">
        <v>0</v>
      </c>
      <c r="N94" s="114">
        <f t="shared" si="1"/>
        <v>922.2</v>
      </c>
      <c r="O94" s="115"/>
      <c r="P94" s="88" t="s">
        <v>275</v>
      </c>
      <c r="Q94" s="88" t="s">
        <v>51</v>
      </c>
      <c r="R94" s="88" t="s">
        <v>51</v>
      </c>
      <c r="S94" s="88" t="s">
        <v>51</v>
      </c>
    </row>
    <row r="95" spans="1:19" ht="30" customHeight="1" x14ac:dyDescent="0.25">
      <c r="A95" s="107" t="s">
        <v>276</v>
      </c>
      <c r="B95" s="107"/>
      <c r="C95" s="108" t="s">
        <v>277</v>
      </c>
      <c r="D95" s="109">
        <v>14207137.300000001</v>
      </c>
      <c r="E95" s="109">
        <v>13366585.9</v>
      </c>
      <c r="F95" s="109">
        <v>10753135.300000001</v>
      </c>
      <c r="G95" s="109">
        <v>188686.5</v>
      </c>
      <c r="H95" s="109">
        <v>840551.4</v>
      </c>
      <c r="I95" s="109">
        <v>1246840.7</v>
      </c>
      <c r="J95" s="109">
        <v>1190607.2</v>
      </c>
      <c r="K95" s="109">
        <v>773363.6</v>
      </c>
      <c r="L95" s="109">
        <v>68706.899999999994</v>
      </c>
      <c r="M95" s="109">
        <v>56233.5</v>
      </c>
      <c r="N95" s="110">
        <f t="shared" si="1"/>
        <v>15453978</v>
      </c>
    </row>
    <row r="96" spans="1:19" ht="29.25" customHeight="1" x14ac:dyDescent="0.25">
      <c r="A96" s="111" t="s">
        <v>278</v>
      </c>
      <c r="B96" s="111" t="s">
        <v>279</v>
      </c>
      <c r="C96" s="112" t="s">
        <v>280</v>
      </c>
      <c r="D96" s="119">
        <v>234625</v>
      </c>
      <c r="E96" s="119">
        <v>232601.4</v>
      </c>
      <c r="F96" s="119">
        <v>180766.6</v>
      </c>
      <c r="G96" s="119">
        <v>4290</v>
      </c>
      <c r="H96" s="119">
        <v>2023.6</v>
      </c>
      <c r="I96" s="119">
        <v>1</v>
      </c>
      <c r="J96" s="119">
        <v>0</v>
      </c>
      <c r="K96" s="119">
        <v>0</v>
      </c>
      <c r="L96" s="119">
        <v>0</v>
      </c>
      <c r="M96" s="119">
        <v>1</v>
      </c>
      <c r="N96" s="114">
        <f t="shared" si="1"/>
        <v>234626</v>
      </c>
      <c r="O96" s="115"/>
      <c r="P96" s="88" t="s">
        <v>280</v>
      </c>
      <c r="Q96" s="88" t="s">
        <v>51</v>
      </c>
      <c r="R96" s="88" t="s">
        <v>51</v>
      </c>
      <c r="S96" s="88" t="s">
        <v>51</v>
      </c>
    </row>
    <row r="97" spans="1:19" ht="18" customHeight="1" x14ac:dyDescent="0.25">
      <c r="A97" s="111" t="s">
        <v>281</v>
      </c>
      <c r="B97" s="111" t="s">
        <v>282</v>
      </c>
      <c r="C97" s="112" t="s">
        <v>283</v>
      </c>
      <c r="D97" s="118">
        <v>616648.19999999995</v>
      </c>
      <c r="E97" s="118">
        <v>606584.69999999995</v>
      </c>
      <c r="F97" s="118">
        <v>478259</v>
      </c>
      <c r="G97" s="118">
        <v>10166.799999999999</v>
      </c>
      <c r="H97" s="118">
        <v>10063.5</v>
      </c>
      <c r="I97" s="118">
        <v>45110.8</v>
      </c>
      <c r="J97" s="118">
        <v>39596</v>
      </c>
      <c r="K97" s="118">
        <v>12827.6</v>
      </c>
      <c r="L97" s="118">
        <v>4225.6000000000004</v>
      </c>
      <c r="M97" s="118">
        <v>5514.8</v>
      </c>
      <c r="N97" s="114">
        <f t="shared" si="1"/>
        <v>661759</v>
      </c>
      <c r="O97" s="115"/>
      <c r="P97" s="88" t="s">
        <v>283</v>
      </c>
      <c r="Q97" s="88" t="s">
        <v>51</v>
      </c>
      <c r="R97" s="88" t="s">
        <v>51</v>
      </c>
      <c r="S97" s="88" t="s">
        <v>51</v>
      </c>
    </row>
    <row r="98" spans="1:19" ht="33" customHeight="1" x14ac:dyDescent="0.25">
      <c r="A98" s="111" t="s">
        <v>284</v>
      </c>
      <c r="B98" s="111" t="s">
        <v>285</v>
      </c>
      <c r="C98" s="112" t="s">
        <v>286</v>
      </c>
      <c r="D98" s="118">
        <v>39357.199999999997</v>
      </c>
      <c r="E98" s="118">
        <v>0</v>
      </c>
      <c r="F98" s="118">
        <v>0</v>
      </c>
      <c r="G98" s="118">
        <v>0</v>
      </c>
      <c r="H98" s="118">
        <v>39357.199999999997</v>
      </c>
      <c r="I98" s="118">
        <v>1873.3</v>
      </c>
      <c r="J98" s="118">
        <v>0</v>
      </c>
      <c r="K98" s="118">
        <v>0</v>
      </c>
      <c r="L98" s="118">
        <v>0</v>
      </c>
      <c r="M98" s="118">
        <v>1873.3</v>
      </c>
      <c r="N98" s="114">
        <f t="shared" si="1"/>
        <v>41230.5</v>
      </c>
      <c r="O98" s="115"/>
      <c r="P98" s="88" t="s">
        <v>286</v>
      </c>
      <c r="Q98" s="88" t="s">
        <v>51</v>
      </c>
      <c r="R98" s="88" t="s">
        <v>51</v>
      </c>
      <c r="S98" s="88" t="s">
        <v>51</v>
      </c>
    </row>
    <row r="99" spans="1:19" ht="43.5" customHeight="1" x14ac:dyDescent="0.25">
      <c r="A99" s="111" t="s">
        <v>287</v>
      </c>
      <c r="B99" s="111" t="s">
        <v>231</v>
      </c>
      <c r="C99" s="112" t="s">
        <v>288</v>
      </c>
      <c r="D99" s="123">
        <v>57883.3</v>
      </c>
      <c r="E99" s="123">
        <v>0</v>
      </c>
      <c r="F99" s="123">
        <v>0</v>
      </c>
      <c r="G99" s="123">
        <v>0</v>
      </c>
      <c r="H99" s="123">
        <v>57883.3</v>
      </c>
      <c r="I99" s="123">
        <v>3980</v>
      </c>
      <c r="J99" s="123">
        <v>0</v>
      </c>
      <c r="K99" s="123">
        <v>0</v>
      </c>
      <c r="L99" s="123">
        <v>0</v>
      </c>
      <c r="M99" s="123">
        <v>3980</v>
      </c>
      <c r="N99" s="114">
        <f t="shared" si="1"/>
        <v>61863.3</v>
      </c>
      <c r="O99" s="115"/>
      <c r="P99" s="88" t="s">
        <v>288</v>
      </c>
      <c r="Q99" s="88" t="s">
        <v>51</v>
      </c>
      <c r="R99" s="88" t="s">
        <v>51</v>
      </c>
      <c r="S99" s="88" t="s">
        <v>51</v>
      </c>
    </row>
    <row r="100" spans="1:19" ht="55.5" customHeight="1" x14ac:dyDescent="0.25">
      <c r="A100" s="111" t="s">
        <v>289</v>
      </c>
      <c r="B100" s="111" t="s">
        <v>247</v>
      </c>
      <c r="C100" s="112" t="s">
        <v>290</v>
      </c>
      <c r="D100" s="119">
        <v>90000</v>
      </c>
      <c r="E100" s="119">
        <v>0</v>
      </c>
      <c r="F100" s="119">
        <v>0</v>
      </c>
      <c r="G100" s="119">
        <v>0</v>
      </c>
      <c r="H100" s="119">
        <v>90000</v>
      </c>
      <c r="I100" s="119">
        <v>0</v>
      </c>
      <c r="J100" s="119">
        <v>0</v>
      </c>
      <c r="K100" s="119">
        <v>0</v>
      </c>
      <c r="L100" s="119">
        <v>0</v>
      </c>
      <c r="M100" s="119">
        <v>0</v>
      </c>
      <c r="N100" s="114">
        <f t="shared" si="1"/>
        <v>90000</v>
      </c>
      <c r="O100" s="115"/>
      <c r="P100" s="88" t="s">
        <v>290</v>
      </c>
      <c r="Q100" s="88" t="s">
        <v>51</v>
      </c>
      <c r="R100" s="88" t="s">
        <v>51</v>
      </c>
      <c r="S100" s="88" t="s">
        <v>51</v>
      </c>
    </row>
    <row r="101" spans="1:19" ht="27.75" customHeight="1" x14ac:dyDescent="0.25">
      <c r="A101" s="111" t="s">
        <v>291</v>
      </c>
      <c r="B101" s="111" t="s">
        <v>279</v>
      </c>
      <c r="C101" s="112" t="s">
        <v>292</v>
      </c>
      <c r="D101" s="118">
        <v>12397415.300000001</v>
      </c>
      <c r="E101" s="118">
        <v>11761191.5</v>
      </c>
      <c r="F101" s="118">
        <v>9519721.4000000004</v>
      </c>
      <c r="G101" s="118">
        <v>157963.6</v>
      </c>
      <c r="H101" s="118">
        <v>636223.80000000005</v>
      </c>
      <c r="I101" s="118">
        <v>1138181.6000000001</v>
      </c>
      <c r="J101" s="118">
        <v>1099299.3999999999</v>
      </c>
      <c r="K101" s="118">
        <v>731792.4</v>
      </c>
      <c r="L101" s="118">
        <v>55479.1</v>
      </c>
      <c r="M101" s="118">
        <v>38882.199999999997</v>
      </c>
      <c r="N101" s="114">
        <f t="shared" si="1"/>
        <v>13535596.9</v>
      </c>
      <c r="O101" s="115"/>
      <c r="P101" s="88" t="s">
        <v>292</v>
      </c>
      <c r="Q101" s="88" t="s">
        <v>51</v>
      </c>
      <c r="R101" s="88" t="s">
        <v>51</v>
      </c>
      <c r="S101" s="88" t="s">
        <v>51</v>
      </c>
    </row>
    <row r="102" spans="1:19" ht="29.25" customHeight="1" x14ac:dyDescent="0.25">
      <c r="A102" s="111" t="s">
        <v>293</v>
      </c>
      <c r="B102" s="111" t="s">
        <v>166</v>
      </c>
      <c r="C102" s="112" t="s">
        <v>294</v>
      </c>
      <c r="D102" s="118">
        <v>771208.3</v>
      </c>
      <c r="E102" s="118">
        <v>766208.3</v>
      </c>
      <c r="F102" s="118">
        <v>574388.30000000005</v>
      </c>
      <c r="G102" s="118">
        <v>16266.1</v>
      </c>
      <c r="H102" s="118">
        <v>5000</v>
      </c>
      <c r="I102" s="118">
        <v>57694</v>
      </c>
      <c r="J102" s="118">
        <v>51711.8</v>
      </c>
      <c r="K102" s="118">
        <v>28743.600000000002</v>
      </c>
      <c r="L102" s="118">
        <v>9002.2000000000007</v>
      </c>
      <c r="M102" s="118">
        <v>5982.2</v>
      </c>
      <c r="N102" s="114">
        <f t="shared" si="1"/>
        <v>828902.3</v>
      </c>
      <c r="O102" s="115"/>
      <c r="P102" s="88" t="s">
        <v>294</v>
      </c>
      <c r="Q102" s="88" t="s">
        <v>51</v>
      </c>
      <c r="R102" s="88" t="s">
        <v>51</v>
      </c>
      <c r="S102" s="88" t="s">
        <v>51</v>
      </c>
    </row>
    <row r="103" spans="1:19" ht="15.75" customHeight="1" x14ac:dyDescent="0.25">
      <c r="A103" s="107" t="s">
        <v>295</v>
      </c>
      <c r="B103" s="107"/>
      <c r="C103" s="108" t="s">
        <v>296</v>
      </c>
      <c r="D103" s="109">
        <v>33540879.900000002</v>
      </c>
      <c r="E103" s="109">
        <v>32023836.699999999</v>
      </c>
      <c r="F103" s="109">
        <v>23515722</v>
      </c>
      <c r="G103" s="109">
        <v>626846</v>
      </c>
      <c r="H103" s="109">
        <v>1517043.2</v>
      </c>
      <c r="I103" s="109">
        <v>95561.900000000009</v>
      </c>
      <c r="J103" s="109">
        <v>93393.7</v>
      </c>
      <c r="K103" s="109">
        <v>18938.3</v>
      </c>
      <c r="L103" s="109">
        <v>11167.6</v>
      </c>
      <c r="M103" s="109">
        <v>2168.1999999999998</v>
      </c>
      <c r="N103" s="110">
        <f t="shared" si="1"/>
        <v>33636441.800000004</v>
      </c>
    </row>
    <row r="104" spans="1:19" ht="30" customHeight="1" x14ac:dyDescent="0.25">
      <c r="A104" s="111" t="s">
        <v>297</v>
      </c>
      <c r="B104" s="111" t="s">
        <v>224</v>
      </c>
      <c r="C104" s="112" t="s">
        <v>298</v>
      </c>
      <c r="D104" s="119">
        <v>956897.7</v>
      </c>
      <c r="E104" s="119">
        <v>956897.7</v>
      </c>
      <c r="F104" s="119">
        <v>792720.2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  <c r="L104" s="119">
        <v>0</v>
      </c>
      <c r="M104" s="119">
        <v>0</v>
      </c>
      <c r="N104" s="114">
        <f t="shared" si="1"/>
        <v>956897.7</v>
      </c>
      <c r="O104" s="115"/>
      <c r="P104" s="88" t="s">
        <v>298</v>
      </c>
      <c r="Q104" s="88" t="s">
        <v>51</v>
      </c>
      <c r="R104" s="88" t="s">
        <v>51</v>
      </c>
      <c r="S104" s="88" t="s">
        <v>51</v>
      </c>
    </row>
    <row r="105" spans="1:19" ht="42.75" customHeight="1" x14ac:dyDescent="0.25">
      <c r="A105" s="111" t="s">
        <v>299</v>
      </c>
      <c r="B105" s="111" t="s">
        <v>224</v>
      </c>
      <c r="C105" s="112" t="s">
        <v>300</v>
      </c>
      <c r="D105" s="118">
        <v>32583982.199999999</v>
      </c>
      <c r="E105" s="118">
        <v>31066939</v>
      </c>
      <c r="F105" s="118">
        <v>22723001.800000001</v>
      </c>
      <c r="G105" s="118">
        <v>626846</v>
      </c>
      <c r="H105" s="118">
        <v>1517043.2</v>
      </c>
      <c r="I105" s="118">
        <v>95561.900000000009</v>
      </c>
      <c r="J105" s="118">
        <v>93393.7</v>
      </c>
      <c r="K105" s="118">
        <v>18938.3</v>
      </c>
      <c r="L105" s="118">
        <v>11167.6</v>
      </c>
      <c r="M105" s="118">
        <v>2168.1999999999998</v>
      </c>
      <c r="N105" s="114">
        <f t="shared" si="1"/>
        <v>32679544.099999998</v>
      </c>
      <c r="O105" s="115"/>
      <c r="P105" s="88" t="s">
        <v>300</v>
      </c>
      <c r="Q105" s="88" t="s">
        <v>51</v>
      </c>
      <c r="R105" s="88" t="s">
        <v>51</v>
      </c>
      <c r="S105" s="88" t="s">
        <v>51</v>
      </c>
    </row>
    <row r="106" spans="1:19" ht="44.25" customHeight="1" x14ac:dyDescent="0.25">
      <c r="A106" s="120" t="s">
        <v>301</v>
      </c>
      <c r="B106" s="107"/>
      <c r="C106" s="121" t="s">
        <v>302</v>
      </c>
      <c r="D106" s="105">
        <v>14608983.300000001</v>
      </c>
      <c r="E106" s="105">
        <v>7574454.2999999998</v>
      </c>
      <c r="F106" s="105">
        <v>4644513.4000000004</v>
      </c>
      <c r="G106" s="105">
        <v>85729.600000000006</v>
      </c>
      <c r="H106" s="105">
        <v>7034529</v>
      </c>
      <c r="I106" s="105">
        <v>2490651.4</v>
      </c>
      <c r="J106" s="105">
        <v>1648295.8</v>
      </c>
      <c r="K106" s="105">
        <v>754271.70000000007</v>
      </c>
      <c r="L106" s="105">
        <v>98091.7</v>
      </c>
      <c r="M106" s="105">
        <v>842355.6</v>
      </c>
      <c r="N106" s="122">
        <f t="shared" si="1"/>
        <v>17099634.699999999</v>
      </c>
    </row>
    <row r="107" spans="1:19" ht="45.3" customHeight="1" x14ac:dyDescent="0.25">
      <c r="A107" s="107" t="s">
        <v>303</v>
      </c>
      <c r="B107" s="107"/>
      <c r="C107" s="108" t="s">
        <v>304</v>
      </c>
      <c r="D107" s="109">
        <v>8314665.1000000006</v>
      </c>
      <c r="E107" s="109">
        <v>1468698.7</v>
      </c>
      <c r="F107" s="109">
        <v>509375.3</v>
      </c>
      <c r="G107" s="109">
        <v>13097.7</v>
      </c>
      <c r="H107" s="109">
        <v>6845966.4000000004</v>
      </c>
      <c r="I107" s="109">
        <v>228183.7</v>
      </c>
      <c r="J107" s="109">
        <v>136804.29999999999</v>
      </c>
      <c r="K107" s="109">
        <v>11604.6</v>
      </c>
      <c r="L107" s="109">
        <v>2398.5</v>
      </c>
      <c r="M107" s="109">
        <v>91379.400000000009</v>
      </c>
      <c r="N107" s="110">
        <f t="shared" si="1"/>
        <v>8542848.8000000007</v>
      </c>
    </row>
    <row r="108" spans="1:19" ht="43.5" customHeight="1" x14ac:dyDescent="0.25">
      <c r="A108" s="111" t="s">
        <v>305</v>
      </c>
      <c r="B108" s="111" t="s">
        <v>156</v>
      </c>
      <c r="C108" s="112" t="s">
        <v>306</v>
      </c>
      <c r="D108" s="113">
        <v>627784.30000000005</v>
      </c>
      <c r="E108" s="113">
        <v>620756.1</v>
      </c>
      <c r="F108" s="113">
        <v>426578.3</v>
      </c>
      <c r="G108" s="113">
        <v>10910.6</v>
      </c>
      <c r="H108" s="113">
        <v>7028.2</v>
      </c>
      <c r="I108" s="113">
        <v>400</v>
      </c>
      <c r="J108" s="113">
        <v>400</v>
      </c>
      <c r="K108" s="113">
        <v>0</v>
      </c>
      <c r="L108" s="113">
        <v>0</v>
      </c>
      <c r="M108" s="113">
        <v>0</v>
      </c>
      <c r="N108" s="114">
        <f t="shared" si="1"/>
        <v>628184.30000000005</v>
      </c>
      <c r="O108" s="115"/>
      <c r="P108" s="88" t="s">
        <v>306</v>
      </c>
      <c r="Q108" s="88" t="s">
        <v>51</v>
      </c>
      <c r="R108" s="88" t="s">
        <v>51</v>
      </c>
      <c r="S108" s="88" t="s">
        <v>51</v>
      </c>
    </row>
    <row r="109" spans="1:19" ht="58.5" customHeight="1" x14ac:dyDescent="0.25">
      <c r="A109" s="111" t="s">
        <v>307</v>
      </c>
      <c r="B109" s="111" t="s">
        <v>308</v>
      </c>
      <c r="C109" s="112" t="s">
        <v>309</v>
      </c>
      <c r="D109" s="119">
        <v>25175.8</v>
      </c>
      <c r="E109" s="119">
        <v>25175.8</v>
      </c>
      <c r="F109" s="119">
        <v>0</v>
      </c>
      <c r="G109" s="119">
        <v>0</v>
      </c>
      <c r="H109" s="119">
        <v>0</v>
      </c>
      <c r="I109" s="119">
        <v>0</v>
      </c>
      <c r="J109" s="119">
        <v>0</v>
      </c>
      <c r="K109" s="119">
        <v>0</v>
      </c>
      <c r="L109" s="119">
        <v>0</v>
      </c>
      <c r="M109" s="119">
        <v>0</v>
      </c>
      <c r="N109" s="114">
        <f t="shared" si="1"/>
        <v>25175.8</v>
      </c>
      <c r="O109" s="115"/>
      <c r="P109" s="88" t="s">
        <v>309</v>
      </c>
      <c r="Q109" s="88" t="s">
        <v>51</v>
      </c>
      <c r="R109" s="88" t="s">
        <v>51</v>
      </c>
      <c r="S109" s="88" t="s">
        <v>51</v>
      </c>
    </row>
    <row r="110" spans="1:19" ht="99.75" customHeight="1" x14ac:dyDescent="0.25">
      <c r="A110" s="111" t="s">
        <v>310</v>
      </c>
      <c r="B110" s="111" t="s">
        <v>308</v>
      </c>
      <c r="C110" s="112" t="s">
        <v>311</v>
      </c>
      <c r="D110" s="113">
        <v>246363.1</v>
      </c>
      <c r="E110" s="113">
        <v>86263.1</v>
      </c>
      <c r="F110" s="113">
        <v>0</v>
      </c>
      <c r="G110" s="113">
        <v>0</v>
      </c>
      <c r="H110" s="113">
        <v>160100</v>
      </c>
      <c r="I110" s="113">
        <v>0</v>
      </c>
      <c r="J110" s="113">
        <v>0</v>
      </c>
      <c r="K110" s="113">
        <v>0</v>
      </c>
      <c r="L110" s="113">
        <v>0</v>
      </c>
      <c r="M110" s="113">
        <v>0</v>
      </c>
      <c r="N110" s="114">
        <f t="shared" si="1"/>
        <v>246363.1</v>
      </c>
      <c r="O110" s="115"/>
      <c r="P110" s="88" t="s">
        <v>311</v>
      </c>
      <c r="Q110" s="88" t="s">
        <v>51</v>
      </c>
      <c r="R110" s="88" t="s">
        <v>51</v>
      </c>
      <c r="S110" s="88" t="s">
        <v>51</v>
      </c>
    </row>
    <row r="111" spans="1:19" ht="68.25" customHeight="1" x14ac:dyDescent="0.25">
      <c r="A111" s="111" t="s">
        <v>312</v>
      </c>
      <c r="B111" s="111" t="s">
        <v>313</v>
      </c>
      <c r="C111" s="112" t="s">
        <v>314</v>
      </c>
      <c r="D111" s="118">
        <v>71290.3</v>
      </c>
      <c r="E111" s="118">
        <v>0</v>
      </c>
      <c r="F111" s="118">
        <v>0</v>
      </c>
      <c r="G111" s="118">
        <v>0</v>
      </c>
      <c r="H111" s="118">
        <v>71290.3</v>
      </c>
      <c r="I111" s="118">
        <v>65448</v>
      </c>
      <c r="J111" s="118">
        <v>0</v>
      </c>
      <c r="K111" s="118">
        <v>0</v>
      </c>
      <c r="L111" s="118">
        <v>0</v>
      </c>
      <c r="M111" s="118">
        <v>65448</v>
      </c>
      <c r="N111" s="114">
        <f t="shared" si="1"/>
        <v>136738.29999999999</v>
      </c>
      <c r="O111" s="115"/>
      <c r="P111" s="88" t="s">
        <v>315</v>
      </c>
      <c r="Q111" s="88" t="s">
        <v>51</v>
      </c>
      <c r="R111" s="88" t="s">
        <v>51</v>
      </c>
      <c r="S111" s="88" t="s">
        <v>51</v>
      </c>
    </row>
    <row r="112" spans="1:19" ht="34.5" customHeight="1" x14ac:dyDescent="0.25">
      <c r="A112" s="111" t="s">
        <v>316</v>
      </c>
      <c r="B112" s="111" t="s">
        <v>110</v>
      </c>
      <c r="C112" s="112" t="s">
        <v>317</v>
      </c>
      <c r="D112" s="123">
        <v>12235.4</v>
      </c>
      <c r="E112" s="123">
        <v>12235.4</v>
      </c>
      <c r="F112" s="123">
        <v>9077.9</v>
      </c>
      <c r="G112" s="123">
        <v>813.4</v>
      </c>
      <c r="H112" s="123">
        <v>0</v>
      </c>
      <c r="I112" s="123">
        <v>11621.2</v>
      </c>
      <c r="J112" s="123">
        <v>11131.800000000001</v>
      </c>
      <c r="K112" s="123">
        <v>5604.6</v>
      </c>
      <c r="L112" s="123">
        <v>1710</v>
      </c>
      <c r="M112" s="123">
        <v>489.40000000000003</v>
      </c>
      <c r="N112" s="114">
        <f t="shared" si="1"/>
        <v>23856.6</v>
      </c>
      <c r="O112" s="115"/>
      <c r="P112" s="88" t="s">
        <v>317</v>
      </c>
      <c r="Q112" s="88" t="s">
        <v>51</v>
      </c>
      <c r="R112" s="88" t="s">
        <v>51</v>
      </c>
      <c r="S112" s="88" t="s">
        <v>51</v>
      </c>
    </row>
    <row r="113" spans="1:19" ht="96" customHeight="1" x14ac:dyDescent="0.25">
      <c r="A113" s="111" t="s">
        <v>318</v>
      </c>
      <c r="B113" s="111" t="s">
        <v>319</v>
      </c>
      <c r="C113" s="112" t="s">
        <v>320</v>
      </c>
      <c r="D113" s="113">
        <v>0</v>
      </c>
      <c r="E113" s="113">
        <v>0</v>
      </c>
      <c r="F113" s="113">
        <v>0</v>
      </c>
      <c r="G113" s="113">
        <v>0</v>
      </c>
      <c r="H113" s="113">
        <v>0</v>
      </c>
      <c r="I113" s="113">
        <v>0</v>
      </c>
      <c r="J113" s="113">
        <v>0</v>
      </c>
      <c r="K113" s="113">
        <v>0</v>
      </c>
      <c r="L113" s="113">
        <v>0</v>
      </c>
      <c r="M113" s="113">
        <v>0</v>
      </c>
      <c r="N113" s="114">
        <f t="shared" si="1"/>
        <v>0</v>
      </c>
      <c r="O113" s="115"/>
      <c r="P113" s="88" t="s">
        <v>320</v>
      </c>
      <c r="Q113" s="88" t="s">
        <v>51</v>
      </c>
      <c r="R113" s="88" t="s">
        <v>51</v>
      </c>
      <c r="S113" s="88" t="s">
        <v>51</v>
      </c>
    </row>
    <row r="114" spans="1:19" ht="86.25" customHeight="1" x14ac:dyDescent="0.25">
      <c r="A114" s="111" t="s">
        <v>321</v>
      </c>
      <c r="B114" s="111" t="s">
        <v>322</v>
      </c>
      <c r="C114" s="112" t="s">
        <v>323</v>
      </c>
      <c r="D114" s="125">
        <v>10235.6</v>
      </c>
      <c r="E114" s="125">
        <v>4635.6000000000004</v>
      </c>
      <c r="F114" s="125">
        <v>0</v>
      </c>
      <c r="G114" s="125">
        <v>0</v>
      </c>
      <c r="H114" s="125">
        <v>5600</v>
      </c>
      <c r="I114" s="125">
        <v>0</v>
      </c>
      <c r="J114" s="125">
        <v>0</v>
      </c>
      <c r="K114" s="125">
        <v>0</v>
      </c>
      <c r="L114" s="125">
        <v>0</v>
      </c>
      <c r="M114" s="125">
        <v>0</v>
      </c>
      <c r="N114" s="114">
        <f t="shared" si="1"/>
        <v>10235.6</v>
      </c>
      <c r="O114" s="115"/>
      <c r="P114" s="88" t="s">
        <v>323</v>
      </c>
      <c r="Q114" s="88" t="s">
        <v>51</v>
      </c>
      <c r="R114" s="88" t="s">
        <v>51</v>
      </c>
      <c r="S114" s="88" t="s">
        <v>51</v>
      </c>
    </row>
    <row r="115" spans="1:19" ht="31.5" customHeight="1" x14ac:dyDescent="0.25">
      <c r="A115" s="111" t="s">
        <v>324</v>
      </c>
      <c r="B115" s="111" t="s">
        <v>325</v>
      </c>
      <c r="C115" s="112" t="s">
        <v>326</v>
      </c>
      <c r="D115" s="114">
        <v>0</v>
      </c>
      <c r="E115" s="114">
        <v>0</v>
      </c>
      <c r="F115" s="114">
        <v>0</v>
      </c>
      <c r="G115" s="114">
        <v>0</v>
      </c>
      <c r="H115" s="114">
        <v>0</v>
      </c>
      <c r="I115" s="114">
        <v>5000</v>
      </c>
      <c r="J115" s="114">
        <v>0</v>
      </c>
      <c r="K115" s="114">
        <v>0</v>
      </c>
      <c r="L115" s="114">
        <v>0</v>
      </c>
      <c r="M115" s="114">
        <v>5000</v>
      </c>
      <c r="N115" s="114">
        <f t="shared" si="1"/>
        <v>5000</v>
      </c>
      <c r="O115" s="115"/>
      <c r="P115" s="88" t="s">
        <v>326</v>
      </c>
      <c r="Q115" s="88" t="s">
        <v>51</v>
      </c>
      <c r="R115" s="88" t="s">
        <v>51</v>
      </c>
      <c r="S115" s="88" t="s">
        <v>51</v>
      </c>
    </row>
    <row r="116" spans="1:19" ht="83.25" customHeight="1" x14ac:dyDescent="0.25">
      <c r="A116" s="111" t="s">
        <v>327</v>
      </c>
      <c r="B116" s="111" t="s">
        <v>325</v>
      </c>
      <c r="C116" s="112" t="s">
        <v>328</v>
      </c>
      <c r="D116" s="114">
        <v>0</v>
      </c>
      <c r="E116" s="114">
        <v>0</v>
      </c>
      <c r="F116" s="114">
        <v>0</v>
      </c>
      <c r="G116" s="114">
        <v>0</v>
      </c>
      <c r="H116" s="114">
        <v>0</v>
      </c>
      <c r="I116" s="114">
        <v>89100</v>
      </c>
      <c r="J116" s="114">
        <v>89100</v>
      </c>
      <c r="K116" s="114">
        <v>0</v>
      </c>
      <c r="L116" s="114">
        <v>0</v>
      </c>
      <c r="M116" s="114">
        <v>0</v>
      </c>
      <c r="N116" s="114">
        <f t="shared" si="1"/>
        <v>89100</v>
      </c>
      <c r="O116" s="115"/>
      <c r="P116" s="88" t="s">
        <v>329</v>
      </c>
      <c r="Q116" s="88" t="s">
        <v>51</v>
      </c>
      <c r="R116" s="88" t="s">
        <v>51</v>
      </c>
      <c r="S116" s="88" t="s">
        <v>51</v>
      </c>
    </row>
    <row r="117" spans="1:19" ht="33" customHeight="1" x14ac:dyDescent="0.25">
      <c r="A117" s="111" t="s">
        <v>330</v>
      </c>
      <c r="B117" s="111" t="s">
        <v>325</v>
      </c>
      <c r="C117" s="112" t="s">
        <v>331</v>
      </c>
      <c r="D117" s="114">
        <v>4000000</v>
      </c>
      <c r="E117" s="114">
        <v>0</v>
      </c>
      <c r="F117" s="114">
        <v>0</v>
      </c>
      <c r="G117" s="114">
        <v>0</v>
      </c>
      <c r="H117" s="114">
        <v>4000000</v>
      </c>
      <c r="I117" s="114">
        <v>0</v>
      </c>
      <c r="J117" s="114">
        <v>0</v>
      </c>
      <c r="K117" s="114">
        <v>0</v>
      </c>
      <c r="L117" s="114">
        <v>0</v>
      </c>
      <c r="M117" s="114">
        <v>0</v>
      </c>
      <c r="N117" s="114">
        <f t="shared" si="1"/>
        <v>4000000</v>
      </c>
      <c r="O117" s="115"/>
      <c r="P117" s="88" t="s">
        <v>331</v>
      </c>
      <c r="Q117" s="88" t="s">
        <v>51</v>
      </c>
      <c r="R117" s="88" t="s">
        <v>51</v>
      </c>
      <c r="S117" s="88" t="s">
        <v>51</v>
      </c>
    </row>
    <row r="118" spans="1:19" ht="54.75" customHeight="1" x14ac:dyDescent="0.25">
      <c r="A118" s="111" t="s">
        <v>332</v>
      </c>
      <c r="B118" s="111" t="s">
        <v>146</v>
      </c>
      <c r="C118" s="112" t="s">
        <v>333</v>
      </c>
      <c r="D118" s="113">
        <v>26949.9</v>
      </c>
      <c r="E118" s="113">
        <v>0</v>
      </c>
      <c r="F118" s="113">
        <v>0</v>
      </c>
      <c r="G118" s="113">
        <v>0</v>
      </c>
      <c r="H118" s="113">
        <v>26949.9</v>
      </c>
      <c r="I118" s="113">
        <v>0</v>
      </c>
      <c r="J118" s="113">
        <v>0</v>
      </c>
      <c r="K118" s="113">
        <v>0</v>
      </c>
      <c r="L118" s="113">
        <v>0</v>
      </c>
      <c r="M118" s="113">
        <v>0</v>
      </c>
      <c r="N118" s="114">
        <f t="shared" si="1"/>
        <v>26949.9</v>
      </c>
      <c r="O118" s="115"/>
      <c r="P118" s="88" t="s">
        <v>333</v>
      </c>
      <c r="Q118" s="88" t="s">
        <v>51</v>
      </c>
      <c r="R118" s="88" t="s">
        <v>51</v>
      </c>
      <c r="S118" s="88" t="s">
        <v>51</v>
      </c>
    </row>
    <row r="119" spans="1:19" ht="57" customHeight="1" x14ac:dyDescent="0.25">
      <c r="A119" s="111" t="s">
        <v>334</v>
      </c>
      <c r="B119" s="111" t="s">
        <v>325</v>
      </c>
      <c r="C119" s="112" t="s">
        <v>335</v>
      </c>
      <c r="D119" s="131">
        <v>93490.3</v>
      </c>
      <c r="E119" s="131">
        <v>93490.3</v>
      </c>
      <c r="F119" s="131">
        <v>73719.100000000006</v>
      </c>
      <c r="G119" s="131">
        <v>1373.7</v>
      </c>
      <c r="H119" s="131">
        <v>0</v>
      </c>
      <c r="I119" s="131">
        <v>55000</v>
      </c>
      <c r="J119" s="131">
        <v>36172.5</v>
      </c>
      <c r="K119" s="131">
        <v>6000</v>
      </c>
      <c r="L119" s="131">
        <v>688.5</v>
      </c>
      <c r="M119" s="131">
        <v>18827.5</v>
      </c>
      <c r="N119" s="114">
        <f t="shared" si="1"/>
        <v>148490.29999999999</v>
      </c>
      <c r="O119" s="115"/>
      <c r="P119" s="88" t="s">
        <v>335</v>
      </c>
      <c r="Q119" s="88" t="s">
        <v>51</v>
      </c>
      <c r="R119" s="88" t="s">
        <v>51</v>
      </c>
      <c r="S119" s="88" t="s">
        <v>51</v>
      </c>
    </row>
    <row r="120" spans="1:19" ht="57.75" customHeight="1" x14ac:dyDescent="0.25">
      <c r="A120" s="111" t="s">
        <v>336</v>
      </c>
      <c r="B120" s="111" t="s">
        <v>337</v>
      </c>
      <c r="C120" s="112" t="s">
        <v>338</v>
      </c>
      <c r="D120" s="114">
        <v>623545.4</v>
      </c>
      <c r="E120" s="114">
        <v>623545.4</v>
      </c>
      <c r="F120" s="114">
        <v>0</v>
      </c>
      <c r="G120" s="114">
        <v>0</v>
      </c>
      <c r="H120" s="114">
        <v>0</v>
      </c>
      <c r="I120" s="114">
        <v>0</v>
      </c>
      <c r="J120" s="114">
        <v>0</v>
      </c>
      <c r="K120" s="114">
        <v>0</v>
      </c>
      <c r="L120" s="114">
        <v>0</v>
      </c>
      <c r="M120" s="114">
        <v>0</v>
      </c>
      <c r="N120" s="114">
        <f t="shared" si="1"/>
        <v>623545.4</v>
      </c>
      <c r="O120" s="115"/>
      <c r="P120" s="88" t="s">
        <v>338</v>
      </c>
      <c r="Q120" s="88" t="s">
        <v>51</v>
      </c>
      <c r="R120" s="88" t="s">
        <v>51</v>
      </c>
      <c r="S120" s="88" t="s">
        <v>51</v>
      </c>
    </row>
    <row r="121" spans="1:19" ht="58.5" customHeight="1" x14ac:dyDescent="0.25">
      <c r="A121" s="111" t="s">
        <v>339</v>
      </c>
      <c r="B121" s="111" t="s">
        <v>161</v>
      </c>
      <c r="C121" s="112" t="s">
        <v>340</v>
      </c>
      <c r="D121" s="119">
        <v>800</v>
      </c>
      <c r="E121" s="119">
        <v>800</v>
      </c>
      <c r="F121" s="119">
        <v>0</v>
      </c>
      <c r="G121" s="119">
        <v>0</v>
      </c>
      <c r="H121" s="119">
        <v>0</v>
      </c>
      <c r="I121" s="119">
        <v>0</v>
      </c>
      <c r="J121" s="119">
        <v>0</v>
      </c>
      <c r="K121" s="119">
        <v>0</v>
      </c>
      <c r="L121" s="119">
        <v>0</v>
      </c>
      <c r="M121" s="119">
        <v>0</v>
      </c>
      <c r="N121" s="114">
        <f t="shared" si="1"/>
        <v>800</v>
      </c>
      <c r="O121" s="115"/>
      <c r="P121" s="88" t="s">
        <v>340</v>
      </c>
      <c r="Q121" s="88" t="s">
        <v>51</v>
      </c>
      <c r="R121" s="88" t="s">
        <v>51</v>
      </c>
      <c r="S121" s="88" t="s">
        <v>51</v>
      </c>
    </row>
    <row r="122" spans="1:19" ht="32.25" customHeight="1" x14ac:dyDescent="0.25">
      <c r="A122" s="111" t="s">
        <v>341</v>
      </c>
      <c r="B122" s="111" t="s">
        <v>325</v>
      </c>
      <c r="C122" s="112" t="s">
        <v>342</v>
      </c>
      <c r="D122" s="125"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5">
        <v>0</v>
      </c>
      <c r="M122" s="125">
        <v>0</v>
      </c>
      <c r="N122" s="114">
        <f t="shared" si="1"/>
        <v>0</v>
      </c>
      <c r="O122" s="115"/>
      <c r="P122" s="88" t="s">
        <v>342</v>
      </c>
      <c r="Q122" s="88" t="s">
        <v>51</v>
      </c>
      <c r="R122" s="88" t="s">
        <v>51</v>
      </c>
      <c r="S122" s="88" t="s">
        <v>51</v>
      </c>
    </row>
    <row r="123" spans="1:19" ht="28.5" customHeight="1" x14ac:dyDescent="0.25">
      <c r="A123" s="111" t="s">
        <v>343</v>
      </c>
      <c r="B123" s="111" t="s">
        <v>49</v>
      </c>
      <c r="C123" s="112" t="s">
        <v>344</v>
      </c>
      <c r="D123" s="114">
        <v>1797</v>
      </c>
      <c r="E123" s="114">
        <v>1797</v>
      </c>
      <c r="F123" s="114">
        <v>0</v>
      </c>
      <c r="G123" s="114">
        <v>0</v>
      </c>
      <c r="H123" s="114">
        <v>0</v>
      </c>
      <c r="I123" s="114">
        <v>0</v>
      </c>
      <c r="J123" s="114">
        <v>0</v>
      </c>
      <c r="K123" s="114">
        <v>0</v>
      </c>
      <c r="L123" s="114">
        <v>0</v>
      </c>
      <c r="M123" s="114">
        <v>0</v>
      </c>
      <c r="N123" s="114">
        <f t="shared" si="1"/>
        <v>1797</v>
      </c>
      <c r="O123" s="115"/>
      <c r="P123" s="88" t="s">
        <v>344</v>
      </c>
      <c r="Q123" s="88" t="s">
        <v>51</v>
      </c>
      <c r="R123" s="88" t="s">
        <v>51</v>
      </c>
      <c r="S123" s="88" t="s">
        <v>51</v>
      </c>
    </row>
    <row r="124" spans="1:19" ht="47.25" customHeight="1" x14ac:dyDescent="0.25">
      <c r="A124" s="111" t="s">
        <v>345</v>
      </c>
      <c r="B124" s="111" t="s">
        <v>146</v>
      </c>
      <c r="C124" s="112" t="s">
        <v>346</v>
      </c>
      <c r="D124" s="113">
        <v>0</v>
      </c>
      <c r="E124" s="113">
        <v>0</v>
      </c>
      <c r="F124" s="113">
        <v>0</v>
      </c>
      <c r="G124" s="113">
        <v>0</v>
      </c>
      <c r="H124" s="113">
        <v>0</v>
      </c>
      <c r="I124" s="113">
        <v>0</v>
      </c>
      <c r="J124" s="113">
        <v>0</v>
      </c>
      <c r="K124" s="113">
        <v>0</v>
      </c>
      <c r="L124" s="113">
        <v>0</v>
      </c>
      <c r="M124" s="113">
        <v>0</v>
      </c>
      <c r="N124" s="114">
        <f t="shared" si="1"/>
        <v>0</v>
      </c>
      <c r="O124" s="115"/>
      <c r="P124" s="88" t="s">
        <v>346</v>
      </c>
      <c r="Q124" s="88" t="s">
        <v>51</v>
      </c>
      <c r="R124" s="88" t="s">
        <v>51</v>
      </c>
      <c r="S124" s="88" t="s">
        <v>51</v>
      </c>
    </row>
    <row r="125" spans="1:19" ht="60" customHeight="1" x14ac:dyDescent="0.25">
      <c r="A125" s="111" t="s">
        <v>347</v>
      </c>
      <c r="B125" s="111" t="s">
        <v>308</v>
      </c>
      <c r="C125" s="112" t="s">
        <v>348</v>
      </c>
      <c r="D125" s="114">
        <v>0</v>
      </c>
      <c r="E125" s="114">
        <v>0</v>
      </c>
      <c r="F125" s="114">
        <v>0</v>
      </c>
      <c r="G125" s="114">
        <v>0</v>
      </c>
      <c r="H125" s="114">
        <v>0</v>
      </c>
      <c r="I125" s="114">
        <v>1614.5</v>
      </c>
      <c r="J125" s="114">
        <v>0</v>
      </c>
      <c r="K125" s="114">
        <v>0</v>
      </c>
      <c r="L125" s="114">
        <v>0</v>
      </c>
      <c r="M125" s="114">
        <v>1614.5</v>
      </c>
      <c r="N125" s="114">
        <f t="shared" si="1"/>
        <v>1614.5</v>
      </c>
      <c r="O125" s="115"/>
      <c r="P125" s="88" t="s">
        <v>348</v>
      </c>
      <c r="Q125" s="88" t="s">
        <v>51</v>
      </c>
      <c r="R125" s="88" t="s">
        <v>51</v>
      </c>
      <c r="S125" s="88" t="s">
        <v>51</v>
      </c>
    </row>
    <row r="126" spans="1:19" ht="44.25" customHeight="1" x14ac:dyDescent="0.25">
      <c r="A126" s="111" t="s">
        <v>349</v>
      </c>
      <c r="B126" s="111" t="s">
        <v>350</v>
      </c>
      <c r="C126" s="112" t="s">
        <v>351</v>
      </c>
      <c r="D126" s="119">
        <v>23850</v>
      </c>
      <c r="E126" s="119">
        <v>0</v>
      </c>
      <c r="F126" s="119">
        <v>0</v>
      </c>
      <c r="G126" s="119">
        <v>0</v>
      </c>
      <c r="H126" s="119">
        <v>23850</v>
      </c>
      <c r="I126" s="119">
        <v>0</v>
      </c>
      <c r="J126" s="119">
        <v>0</v>
      </c>
      <c r="K126" s="119">
        <v>0</v>
      </c>
      <c r="L126" s="119">
        <v>0</v>
      </c>
      <c r="M126" s="119">
        <v>0</v>
      </c>
      <c r="N126" s="114">
        <f t="shared" si="1"/>
        <v>23850</v>
      </c>
      <c r="O126" s="115"/>
      <c r="P126" s="88" t="s">
        <v>351</v>
      </c>
      <c r="Q126" s="88" t="s">
        <v>51</v>
      </c>
      <c r="R126" s="88" t="s">
        <v>51</v>
      </c>
      <c r="S126" s="88" t="s">
        <v>51</v>
      </c>
    </row>
    <row r="127" spans="1:19" ht="31.5" customHeight="1" x14ac:dyDescent="0.25">
      <c r="A127" s="111" t="s">
        <v>352</v>
      </c>
      <c r="B127" s="111" t="s">
        <v>308</v>
      </c>
      <c r="C127" s="112" t="s">
        <v>353</v>
      </c>
      <c r="D127" s="132">
        <v>0</v>
      </c>
      <c r="E127" s="132">
        <v>0</v>
      </c>
      <c r="F127" s="132">
        <v>0</v>
      </c>
      <c r="G127" s="132">
        <v>0</v>
      </c>
      <c r="H127" s="132">
        <v>0</v>
      </c>
      <c r="I127" s="132">
        <v>0</v>
      </c>
      <c r="J127" s="132">
        <v>0</v>
      </c>
      <c r="K127" s="132">
        <v>0</v>
      </c>
      <c r="L127" s="132">
        <v>0</v>
      </c>
      <c r="M127" s="132">
        <v>0</v>
      </c>
      <c r="N127" s="114">
        <f t="shared" si="1"/>
        <v>0</v>
      </c>
      <c r="O127" s="115"/>
      <c r="P127" s="88" t="s">
        <v>353</v>
      </c>
      <c r="Q127" s="88" t="s">
        <v>51</v>
      </c>
      <c r="R127" s="88" t="s">
        <v>51</v>
      </c>
      <c r="S127" s="88" t="s">
        <v>51</v>
      </c>
    </row>
    <row r="128" spans="1:19" ht="108.75" customHeight="1" x14ac:dyDescent="0.25">
      <c r="A128" s="111" t="s">
        <v>354</v>
      </c>
      <c r="B128" s="111" t="s">
        <v>355</v>
      </c>
      <c r="C128" s="112" t="s">
        <v>356</v>
      </c>
      <c r="D128" s="119">
        <v>2530000</v>
      </c>
      <c r="E128" s="119">
        <v>0</v>
      </c>
      <c r="F128" s="119">
        <v>0</v>
      </c>
      <c r="G128" s="119">
        <v>0</v>
      </c>
      <c r="H128" s="119">
        <v>2530000</v>
      </c>
      <c r="I128" s="119">
        <v>0</v>
      </c>
      <c r="J128" s="119">
        <v>0</v>
      </c>
      <c r="K128" s="119">
        <v>0</v>
      </c>
      <c r="L128" s="119">
        <v>0</v>
      </c>
      <c r="M128" s="119">
        <v>0</v>
      </c>
      <c r="N128" s="114">
        <f t="shared" si="1"/>
        <v>2530000</v>
      </c>
      <c r="O128" s="115"/>
      <c r="P128" s="88" t="s">
        <v>356</v>
      </c>
      <c r="Q128" s="88" t="s">
        <v>51</v>
      </c>
      <c r="R128" s="88" t="s">
        <v>51</v>
      </c>
      <c r="S128" s="88" t="s">
        <v>51</v>
      </c>
    </row>
    <row r="129" spans="1:19" ht="28.5" customHeight="1" x14ac:dyDescent="0.25">
      <c r="A129" s="111" t="s">
        <v>357</v>
      </c>
      <c r="B129" s="111" t="s">
        <v>146</v>
      </c>
      <c r="C129" s="112" t="s">
        <v>358</v>
      </c>
      <c r="D129" s="125">
        <v>15000</v>
      </c>
      <c r="E129" s="125">
        <v>0</v>
      </c>
      <c r="F129" s="125">
        <v>0</v>
      </c>
      <c r="G129" s="125">
        <v>0</v>
      </c>
      <c r="H129" s="125">
        <v>15000</v>
      </c>
      <c r="I129" s="125">
        <v>0</v>
      </c>
      <c r="J129" s="125">
        <v>0</v>
      </c>
      <c r="K129" s="125">
        <v>0</v>
      </c>
      <c r="L129" s="125">
        <v>0</v>
      </c>
      <c r="M129" s="125">
        <v>0</v>
      </c>
      <c r="N129" s="114">
        <f t="shared" si="1"/>
        <v>15000</v>
      </c>
      <c r="O129" s="115"/>
      <c r="P129" s="88" t="s">
        <v>358</v>
      </c>
      <c r="Q129" s="88" t="s">
        <v>51</v>
      </c>
      <c r="R129" s="88" t="s">
        <v>51</v>
      </c>
      <c r="S129" s="88" t="s">
        <v>51</v>
      </c>
    </row>
    <row r="130" spans="1:19" ht="41.55" customHeight="1" x14ac:dyDescent="0.25">
      <c r="A130" s="111" t="s">
        <v>359</v>
      </c>
      <c r="B130" s="111" t="s">
        <v>146</v>
      </c>
      <c r="C130" s="112" t="s">
        <v>360</v>
      </c>
      <c r="D130" s="119">
        <v>6148</v>
      </c>
      <c r="E130" s="119">
        <v>0</v>
      </c>
      <c r="F130" s="119">
        <v>0</v>
      </c>
      <c r="G130" s="119">
        <v>0</v>
      </c>
      <c r="H130" s="119">
        <v>6148</v>
      </c>
      <c r="I130" s="119">
        <v>0</v>
      </c>
      <c r="J130" s="119">
        <v>0</v>
      </c>
      <c r="K130" s="119">
        <v>0</v>
      </c>
      <c r="L130" s="119">
        <v>0</v>
      </c>
      <c r="M130" s="119">
        <v>0</v>
      </c>
      <c r="N130" s="114">
        <f t="shared" si="1"/>
        <v>6148</v>
      </c>
      <c r="O130" s="115"/>
      <c r="P130" s="88" t="s">
        <v>360</v>
      </c>
      <c r="Q130" s="88" t="s">
        <v>51</v>
      </c>
      <c r="R130" s="88" t="s">
        <v>51</v>
      </c>
      <c r="S130" s="88" t="s">
        <v>51</v>
      </c>
    </row>
    <row r="131" spans="1:19" ht="31.5" customHeight="1" x14ac:dyDescent="0.25">
      <c r="A131" s="107" t="s">
        <v>361</v>
      </c>
      <c r="B131" s="107"/>
      <c r="C131" s="108" t="s">
        <v>362</v>
      </c>
      <c r="D131" s="133">
        <v>1699316.9</v>
      </c>
      <c r="E131" s="133">
        <v>1520170.0999999999</v>
      </c>
      <c r="F131" s="133">
        <v>1091650.6000000001</v>
      </c>
      <c r="G131" s="133">
        <v>18462.099999999999</v>
      </c>
      <c r="H131" s="133">
        <v>179146.8</v>
      </c>
      <c r="I131" s="133">
        <v>103.2</v>
      </c>
      <c r="J131" s="133">
        <v>103.2</v>
      </c>
      <c r="K131" s="133">
        <v>0</v>
      </c>
      <c r="L131" s="133">
        <v>0</v>
      </c>
      <c r="M131" s="133">
        <v>0</v>
      </c>
      <c r="N131" s="110">
        <f t="shared" si="1"/>
        <v>1699420.0999999999</v>
      </c>
    </row>
    <row r="132" spans="1:19" ht="33.75" customHeight="1" x14ac:dyDescent="0.25">
      <c r="A132" s="111" t="s">
        <v>363</v>
      </c>
      <c r="B132" s="111" t="s">
        <v>325</v>
      </c>
      <c r="C132" s="112" t="s">
        <v>364</v>
      </c>
      <c r="D132" s="125">
        <v>1378908.9</v>
      </c>
      <c r="E132" s="125">
        <v>1378908.9</v>
      </c>
      <c r="F132" s="125">
        <v>1091650.6000000001</v>
      </c>
      <c r="G132" s="125">
        <v>18462.099999999999</v>
      </c>
      <c r="H132" s="125">
        <v>0</v>
      </c>
      <c r="I132" s="125">
        <v>103.2</v>
      </c>
      <c r="J132" s="125">
        <v>103.2</v>
      </c>
      <c r="K132" s="125">
        <v>0</v>
      </c>
      <c r="L132" s="125">
        <v>0</v>
      </c>
      <c r="M132" s="125">
        <v>0</v>
      </c>
      <c r="N132" s="114">
        <f t="shared" si="1"/>
        <v>1379012.0999999999</v>
      </c>
      <c r="O132" s="115"/>
      <c r="P132" s="88" t="s">
        <v>364</v>
      </c>
      <c r="Q132" s="88" t="s">
        <v>51</v>
      </c>
      <c r="R132" s="88" t="s">
        <v>51</v>
      </c>
      <c r="S132" s="88" t="s">
        <v>51</v>
      </c>
    </row>
    <row r="133" spans="1:19" ht="22.5" customHeight="1" x14ac:dyDescent="0.25">
      <c r="A133" s="111" t="s">
        <v>365</v>
      </c>
      <c r="B133" s="111" t="s">
        <v>325</v>
      </c>
      <c r="C133" s="112" t="s">
        <v>366</v>
      </c>
      <c r="D133" s="125">
        <v>50988</v>
      </c>
      <c r="E133" s="125">
        <v>0</v>
      </c>
      <c r="F133" s="125">
        <v>0</v>
      </c>
      <c r="G133" s="125">
        <v>0</v>
      </c>
      <c r="H133" s="125">
        <v>50988</v>
      </c>
      <c r="I133" s="125">
        <v>0</v>
      </c>
      <c r="J133" s="125">
        <v>0</v>
      </c>
      <c r="K133" s="125">
        <v>0</v>
      </c>
      <c r="L133" s="125">
        <v>0</v>
      </c>
      <c r="M133" s="125">
        <v>0</v>
      </c>
      <c r="N133" s="114">
        <f t="shared" si="1"/>
        <v>50988</v>
      </c>
      <c r="O133" s="115"/>
      <c r="P133" s="88" t="s">
        <v>366</v>
      </c>
      <c r="Q133" s="88" t="s">
        <v>51</v>
      </c>
      <c r="R133" s="88" t="s">
        <v>51</v>
      </c>
      <c r="S133" s="88" t="s">
        <v>51</v>
      </c>
    </row>
    <row r="134" spans="1:19" ht="48" customHeight="1" x14ac:dyDescent="0.25">
      <c r="A134" s="111" t="s">
        <v>367</v>
      </c>
      <c r="B134" s="111" t="s">
        <v>308</v>
      </c>
      <c r="C134" s="112" t="s">
        <v>368</v>
      </c>
      <c r="D134" s="114">
        <v>31577.3</v>
      </c>
      <c r="E134" s="114">
        <v>2567.4</v>
      </c>
      <c r="F134" s="114">
        <v>0</v>
      </c>
      <c r="G134" s="114">
        <v>0</v>
      </c>
      <c r="H134" s="114">
        <v>29009.9</v>
      </c>
      <c r="I134" s="114">
        <v>0</v>
      </c>
      <c r="J134" s="114">
        <v>0</v>
      </c>
      <c r="K134" s="114">
        <v>0</v>
      </c>
      <c r="L134" s="114">
        <v>0</v>
      </c>
      <c r="M134" s="114">
        <v>0</v>
      </c>
      <c r="N134" s="114">
        <f t="shared" si="1"/>
        <v>31577.3</v>
      </c>
      <c r="O134" s="115"/>
      <c r="P134" s="88" t="s">
        <v>368</v>
      </c>
      <c r="Q134" s="88" t="s">
        <v>51</v>
      </c>
      <c r="R134" s="88" t="s">
        <v>51</v>
      </c>
      <c r="S134" s="88" t="s">
        <v>51</v>
      </c>
    </row>
    <row r="135" spans="1:19" ht="46.5" customHeight="1" x14ac:dyDescent="0.25">
      <c r="A135" s="111" t="s">
        <v>369</v>
      </c>
      <c r="B135" s="111" t="s">
        <v>325</v>
      </c>
      <c r="C135" s="112" t="s">
        <v>370</v>
      </c>
      <c r="D135" s="113">
        <v>237842.7</v>
      </c>
      <c r="E135" s="113">
        <v>138693.79999999999</v>
      </c>
      <c r="F135" s="113">
        <v>0</v>
      </c>
      <c r="G135" s="113">
        <v>0</v>
      </c>
      <c r="H135" s="113">
        <v>99148.9</v>
      </c>
      <c r="I135" s="113">
        <v>0</v>
      </c>
      <c r="J135" s="113">
        <v>0</v>
      </c>
      <c r="K135" s="113">
        <v>0</v>
      </c>
      <c r="L135" s="113">
        <v>0</v>
      </c>
      <c r="M135" s="113">
        <v>0</v>
      </c>
      <c r="N135" s="114">
        <f t="shared" si="1"/>
        <v>237842.7</v>
      </c>
      <c r="O135" s="115"/>
      <c r="P135" s="88" t="s">
        <v>370</v>
      </c>
      <c r="Q135" s="88" t="s">
        <v>51</v>
      </c>
      <c r="R135" s="88" t="s">
        <v>51</v>
      </c>
      <c r="S135" s="88" t="s">
        <v>51</v>
      </c>
    </row>
    <row r="136" spans="1:19" ht="27.6" x14ac:dyDescent="0.25">
      <c r="A136" s="107" t="s">
        <v>371</v>
      </c>
      <c r="B136" s="107"/>
      <c r="C136" s="108" t="s">
        <v>372</v>
      </c>
      <c r="D136" s="134">
        <v>141233.9</v>
      </c>
      <c r="E136" s="134">
        <v>141233.9</v>
      </c>
      <c r="F136" s="134">
        <v>96173.900000000009</v>
      </c>
      <c r="G136" s="134">
        <v>10637</v>
      </c>
      <c r="H136" s="134">
        <v>0</v>
      </c>
      <c r="I136" s="134">
        <v>719675.3</v>
      </c>
      <c r="J136" s="134">
        <v>162996.1</v>
      </c>
      <c r="K136" s="134">
        <v>28991.4</v>
      </c>
      <c r="L136" s="134">
        <v>13323.800000000001</v>
      </c>
      <c r="M136" s="134">
        <v>556679.19999999995</v>
      </c>
      <c r="N136" s="110">
        <f t="shared" ref="N136:N199" si="2">I136+D136</f>
        <v>860909.20000000007</v>
      </c>
    </row>
    <row r="137" spans="1:19" ht="31.5" customHeight="1" x14ac:dyDescent="0.25">
      <c r="A137" s="111" t="s">
        <v>373</v>
      </c>
      <c r="B137" s="111" t="s">
        <v>374</v>
      </c>
      <c r="C137" s="112" t="s">
        <v>375</v>
      </c>
      <c r="D137" s="113">
        <v>30589.9</v>
      </c>
      <c r="E137" s="113">
        <v>30589.9</v>
      </c>
      <c r="F137" s="113">
        <v>20428.2</v>
      </c>
      <c r="G137" s="113">
        <v>941</v>
      </c>
      <c r="H137" s="113">
        <v>0</v>
      </c>
      <c r="I137" s="113">
        <v>0</v>
      </c>
      <c r="J137" s="113">
        <v>0</v>
      </c>
      <c r="K137" s="113">
        <v>0</v>
      </c>
      <c r="L137" s="113">
        <v>0</v>
      </c>
      <c r="M137" s="113">
        <v>0</v>
      </c>
      <c r="N137" s="114">
        <f t="shared" si="2"/>
        <v>30589.9</v>
      </c>
      <c r="O137" s="115"/>
      <c r="P137" s="88" t="s">
        <v>375</v>
      </c>
      <c r="Q137" s="88" t="s">
        <v>51</v>
      </c>
      <c r="R137" s="88" t="s">
        <v>51</v>
      </c>
      <c r="S137" s="88" t="s">
        <v>51</v>
      </c>
    </row>
    <row r="138" spans="1:19" ht="29.25" customHeight="1" x14ac:dyDescent="0.25">
      <c r="A138" s="111" t="s">
        <v>376</v>
      </c>
      <c r="B138" s="111" t="s">
        <v>374</v>
      </c>
      <c r="C138" s="112" t="s">
        <v>377</v>
      </c>
      <c r="D138" s="123">
        <v>110644</v>
      </c>
      <c r="E138" s="123">
        <v>110644</v>
      </c>
      <c r="F138" s="123">
        <v>75745.7</v>
      </c>
      <c r="G138" s="123">
        <v>9696</v>
      </c>
      <c r="H138" s="123">
        <v>0</v>
      </c>
      <c r="I138" s="123">
        <v>181607.30000000002</v>
      </c>
      <c r="J138" s="123">
        <v>161525.70000000001</v>
      </c>
      <c r="K138" s="123">
        <v>28991.4</v>
      </c>
      <c r="L138" s="123">
        <v>13323.800000000001</v>
      </c>
      <c r="M138" s="123">
        <v>20081.599999999999</v>
      </c>
      <c r="N138" s="114">
        <f t="shared" si="2"/>
        <v>292251.30000000005</v>
      </c>
      <c r="O138" s="115"/>
      <c r="P138" s="88" t="s">
        <v>377</v>
      </c>
      <c r="Q138" s="88" t="s">
        <v>51</v>
      </c>
      <c r="R138" s="88" t="s">
        <v>51</v>
      </c>
      <c r="S138" s="88" t="s">
        <v>51</v>
      </c>
    </row>
    <row r="139" spans="1:19" ht="44.25" customHeight="1" x14ac:dyDescent="0.25">
      <c r="A139" s="111" t="s">
        <v>378</v>
      </c>
      <c r="B139" s="111" t="s">
        <v>374</v>
      </c>
      <c r="C139" s="112" t="s">
        <v>379</v>
      </c>
      <c r="D139" s="119">
        <v>0</v>
      </c>
      <c r="E139" s="119">
        <v>0</v>
      </c>
      <c r="F139" s="119">
        <v>0</v>
      </c>
      <c r="G139" s="119">
        <v>0</v>
      </c>
      <c r="H139" s="119">
        <v>0</v>
      </c>
      <c r="I139" s="119">
        <v>538068</v>
      </c>
      <c r="J139" s="119">
        <v>1470.4</v>
      </c>
      <c r="K139" s="119">
        <v>0</v>
      </c>
      <c r="L139" s="119">
        <v>0</v>
      </c>
      <c r="M139" s="119">
        <v>536597.6</v>
      </c>
      <c r="N139" s="114">
        <f t="shared" si="2"/>
        <v>538068</v>
      </c>
      <c r="O139" s="115"/>
      <c r="P139" s="88" t="s">
        <v>379</v>
      </c>
      <c r="Q139" s="88" t="s">
        <v>51</v>
      </c>
      <c r="R139" s="88" t="s">
        <v>51</v>
      </c>
      <c r="S139" s="88" t="s">
        <v>51</v>
      </c>
    </row>
    <row r="140" spans="1:19" ht="19.5" customHeight="1" x14ac:dyDescent="0.25">
      <c r="A140" s="107" t="s">
        <v>380</v>
      </c>
      <c r="B140" s="107"/>
      <c r="C140" s="108" t="s">
        <v>381</v>
      </c>
      <c r="D140" s="109">
        <v>581090.9</v>
      </c>
      <c r="E140" s="109">
        <v>574675.1</v>
      </c>
      <c r="F140" s="109">
        <v>461682</v>
      </c>
      <c r="G140" s="109">
        <v>2586.4</v>
      </c>
      <c r="H140" s="109">
        <v>6415.8</v>
      </c>
      <c r="I140" s="109">
        <v>4900</v>
      </c>
      <c r="J140" s="109">
        <v>0</v>
      </c>
      <c r="K140" s="109">
        <v>0</v>
      </c>
      <c r="L140" s="109">
        <v>0</v>
      </c>
      <c r="M140" s="109">
        <v>4900</v>
      </c>
      <c r="N140" s="110">
        <f t="shared" si="2"/>
        <v>585990.9</v>
      </c>
    </row>
    <row r="141" spans="1:19" ht="56.25" customHeight="1" x14ac:dyDescent="0.25">
      <c r="A141" s="111" t="s">
        <v>382</v>
      </c>
      <c r="B141" s="111" t="s">
        <v>130</v>
      </c>
      <c r="C141" s="112" t="s">
        <v>383</v>
      </c>
      <c r="D141" s="119">
        <v>574675.1</v>
      </c>
      <c r="E141" s="119">
        <v>574675.1</v>
      </c>
      <c r="F141" s="119">
        <v>461682</v>
      </c>
      <c r="G141" s="119">
        <v>2586.4</v>
      </c>
      <c r="H141" s="119">
        <v>0</v>
      </c>
      <c r="I141" s="119">
        <v>0</v>
      </c>
      <c r="J141" s="119">
        <v>0</v>
      </c>
      <c r="K141" s="119">
        <v>0</v>
      </c>
      <c r="L141" s="119">
        <v>0</v>
      </c>
      <c r="M141" s="119">
        <v>0</v>
      </c>
      <c r="N141" s="114">
        <f t="shared" si="2"/>
        <v>574675.1</v>
      </c>
      <c r="O141" s="115"/>
      <c r="P141" s="88" t="s">
        <v>383</v>
      </c>
      <c r="Q141" s="88" t="s">
        <v>51</v>
      </c>
      <c r="R141" s="88" t="s">
        <v>51</v>
      </c>
      <c r="S141" s="88" t="s">
        <v>51</v>
      </c>
    </row>
    <row r="142" spans="1:19" ht="42" customHeight="1" x14ac:dyDescent="0.25">
      <c r="A142" s="111" t="s">
        <v>384</v>
      </c>
      <c r="B142" s="111" t="s">
        <v>319</v>
      </c>
      <c r="C142" s="112" t="s">
        <v>385</v>
      </c>
      <c r="D142" s="118">
        <v>6415.8</v>
      </c>
      <c r="E142" s="118">
        <v>0</v>
      </c>
      <c r="F142" s="118">
        <v>0</v>
      </c>
      <c r="G142" s="118">
        <v>0</v>
      </c>
      <c r="H142" s="118">
        <v>6415.8</v>
      </c>
      <c r="I142" s="118">
        <v>4900</v>
      </c>
      <c r="J142" s="118">
        <v>0</v>
      </c>
      <c r="K142" s="118">
        <v>0</v>
      </c>
      <c r="L142" s="118">
        <v>0</v>
      </c>
      <c r="M142" s="118">
        <v>4900</v>
      </c>
      <c r="N142" s="114">
        <f t="shared" si="2"/>
        <v>11315.8</v>
      </c>
      <c r="O142" s="115"/>
      <c r="P142" s="88" t="s">
        <v>385</v>
      </c>
      <c r="Q142" s="88" t="s">
        <v>51</v>
      </c>
      <c r="R142" s="88" t="s">
        <v>51</v>
      </c>
      <c r="S142" s="88" t="s">
        <v>51</v>
      </c>
    </row>
    <row r="143" spans="1:19" ht="27.6" x14ac:dyDescent="0.25">
      <c r="A143" s="107" t="s">
        <v>386</v>
      </c>
      <c r="B143" s="107"/>
      <c r="C143" s="108" t="s">
        <v>387</v>
      </c>
      <c r="D143" s="124">
        <v>20574.8</v>
      </c>
      <c r="E143" s="124">
        <v>20574.8</v>
      </c>
      <c r="F143" s="124">
        <v>16565.7</v>
      </c>
      <c r="G143" s="124">
        <v>56.1</v>
      </c>
      <c r="H143" s="124">
        <v>0</v>
      </c>
      <c r="I143" s="124">
        <v>0</v>
      </c>
      <c r="J143" s="124">
        <v>0</v>
      </c>
      <c r="K143" s="124">
        <v>0</v>
      </c>
      <c r="L143" s="124">
        <v>0</v>
      </c>
      <c r="M143" s="124">
        <v>0</v>
      </c>
      <c r="N143" s="110">
        <f t="shared" si="2"/>
        <v>20574.8</v>
      </c>
    </row>
    <row r="144" spans="1:19" ht="28.5" customHeight="1" x14ac:dyDescent="0.25">
      <c r="A144" s="111" t="s">
        <v>388</v>
      </c>
      <c r="B144" s="111" t="s">
        <v>308</v>
      </c>
      <c r="C144" s="112" t="s">
        <v>389</v>
      </c>
      <c r="D144" s="113">
        <v>20574.8</v>
      </c>
      <c r="E144" s="113">
        <v>20574.8</v>
      </c>
      <c r="F144" s="113">
        <v>16565.7</v>
      </c>
      <c r="G144" s="113">
        <v>56.1</v>
      </c>
      <c r="H144" s="113">
        <v>0</v>
      </c>
      <c r="I144" s="113">
        <v>0</v>
      </c>
      <c r="J144" s="113">
        <v>0</v>
      </c>
      <c r="K144" s="113">
        <v>0</v>
      </c>
      <c r="L144" s="113">
        <v>0</v>
      </c>
      <c r="M144" s="113">
        <v>0</v>
      </c>
      <c r="N144" s="114">
        <f t="shared" si="2"/>
        <v>20574.8</v>
      </c>
      <c r="O144" s="115"/>
      <c r="P144" s="88" t="s">
        <v>389</v>
      </c>
      <c r="Q144" s="88" t="s">
        <v>51</v>
      </c>
      <c r="R144" s="88" t="s">
        <v>51</v>
      </c>
      <c r="S144" s="88" t="s">
        <v>51</v>
      </c>
    </row>
    <row r="145" spans="1:19" ht="44.25" customHeight="1" x14ac:dyDescent="0.25">
      <c r="A145" s="107" t="s">
        <v>390</v>
      </c>
      <c r="B145" s="107"/>
      <c r="C145" s="108" t="s">
        <v>391</v>
      </c>
      <c r="D145" s="134">
        <v>3852101.7</v>
      </c>
      <c r="E145" s="134">
        <v>3849101.7</v>
      </c>
      <c r="F145" s="134">
        <v>2469065.9</v>
      </c>
      <c r="G145" s="134">
        <v>40890.300000000003</v>
      </c>
      <c r="H145" s="134">
        <v>3000</v>
      </c>
      <c r="I145" s="134">
        <v>1537789.2</v>
      </c>
      <c r="J145" s="134">
        <v>1348392.2</v>
      </c>
      <c r="K145" s="134">
        <v>713675.70000000007</v>
      </c>
      <c r="L145" s="134">
        <v>82369.400000000009</v>
      </c>
      <c r="M145" s="134">
        <v>189397</v>
      </c>
      <c r="N145" s="110">
        <f t="shared" si="2"/>
        <v>5389890.9000000004</v>
      </c>
    </row>
    <row r="146" spans="1:19" ht="42.75" customHeight="1" x14ac:dyDescent="0.25">
      <c r="A146" s="111" t="s">
        <v>392</v>
      </c>
      <c r="B146" s="111" t="s">
        <v>308</v>
      </c>
      <c r="C146" s="112" t="s">
        <v>393</v>
      </c>
      <c r="D146" s="125">
        <v>1681679.1</v>
      </c>
      <c r="E146" s="125">
        <v>1681679.1</v>
      </c>
      <c r="F146" s="125">
        <v>1299294.5</v>
      </c>
      <c r="G146" s="125">
        <v>19160.099999999999</v>
      </c>
      <c r="H146" s="125">
        <v>0</v>
      </c>
      <c r="I146" s="125">
        <v>203169.4</v>
      </c>
      <c r="J146" s="125">
        <v>136667.5</v>
      </c>
      <c r="K146" s="125">
        <v>53998.2</v>
      </c>
      <c r="L146" s="125">
        <v>13129.4</v>
      </c>
      <c r="M146" s="125">
        <v>66501.899999999994</v>
      </c>
      <c r="N146" s="114">
        <f t="shared" si="2"/>
        <v>1884848.5</v>
      </c>
      <c r="O146" s="115"/>
      <c r="P146" s="88" t="s">
        <v>393</v>
      </c>
      <c r="Q146" s="88" t="s">
        <v>51</v>
      </c>
      <c r="R146" s="88" t="s">
        <v>51</v>
      </c>
      <c r="S146" s="88" t="s">
        <v>51</v>
      </c>
    </row>
    <row r="147" spans="1:19" ht="33.75" customHeight="1" x14ac:dyDescent="0.25">
      <c r="A147" s="111" t="s">
        <v>394</v>
      </c>
      <c r="B147" s="111" t="s">
        <v>325</v>
      </c>
      <c r="C147" s="112" t="s">
        <v>395</v>
      </c>
      <c r="D147" s="119">
        <v>578639.80000000005</v>
      </c>
      <c r="E147" s="119">
        <v>575639.80000000005</v>
      </c>
      <c r="F147" s="119">
        <v>0</v>
      </c>
      <c r="G147" s="119">
        <v>0</v>
      </c>
      <c r="H147" s="119">
        <v>3000</v>
      </c>
      <c r="I147" s="119">
        <v>0</v>
      </c>
      <c r="J147" s="119">
        <v>0</v>
      </c>
      <c r="K147" s="119">
        <v>0</v>
      </c>
      <c r="L147" s="119">
        <v>0</v>
      </c>
      <c r="M147" s="119">
        <v>0</v>
      </c>
      <c r="N147" s="114">
        <f t="shared" si="2"/>
        <v>578639.80000000005</v>
      </c>
      <c r="O147" s="115"/>
      <c r="P147" s="88" t="s">
        <v>395</v>
      </c>
      <c r="Q147" s="88" t="s">
        <v>51</v>
      </c>
      <c r="R147" s="88" t="s">
        <v>51</v>
      </c>
      <c r="S147" s="88" t="s">
        <v>51</v>
      </c>
    </row>
    <row r="148" spans="1:19" ht="56.25" customHeight="1" x14ac:dyDescent="0.25">
      <c r="A148" s="111" t="s">
        <v>396</v>
      </c>
      <c r="B148" s="111" t="s">
        <v>325</v>
      </c>
      <c r="C148" s="112" t="s">
        <v>397</v>
      </c>
      <c r="D148" s="123">
        <v>1508085</v>
      </c>
      <c r="E148" s="123">
        <v>1508085</v>
      </c>
      <c r="F148" s="123">
        <v>1169771.3999999999</v>
      </c>
      <c r="G148" s="123">
        <v>21730.2</v>
      </c>
      <c r="H148" s="123">
        <v>0</v>
      </c>
      <c r="I148" s="123">
        <v>1334619.8</v>
      </c>
      <c r="J148" s="123">
        <v>1211724.7</v>
      </c>
      <c r="K148" s="123">
        <v>659677.5</v>
      </c>
      <c r="L148" s="123">
        <v>69240</v>
      </c>
      <c r="M148" s="123">
        <v>122895.1</v>
      </c>
      <c r="N148" s="114">
        <f t="shared" si="2"/>
        <v>2842704.8</v>
      </c>
      <c r="O148" s="115"/>
      <c r="P148" s="88" t="s">
        <v>397</v>
      </c>
      <c r="Q148" s="88" t="s">
        <v>51</v>
      </c>
      <c r="R148" s="88" t="s">
        <v>51</v>
      </c>
      <c r="S148" s="88" t="s">
        <v>51</v>
      </c>
    </row>
    <row r="149" spans="1:19" ht="54.75" customHeight="1" x14ac:dyDescent="0.25">
      <c r="A149" s="111" t="s">
        <v>398</v>
      </c>
      <c r="B149" s="111" t="s">
        <v>399</v>
      </c>
      <c r="C149" s="112" t="s">
        <v>400</v>
      </c>
      <c r="D149" s="119">
        <v>83697.8</v>
      </c>
      <c r="E149" s="119">
        <v>83697.8</v>
      </c>
      <c r="F149" s="119">
        <v>0</v>
      </c>
      <c r="G149" s="119">
        <v>0</v>
      </c>
      <c r="H149" s="119">
        <v>0</v>
      </c>
      <c r="I149" s="119">
        <v>0</v>
      </c>
      <c r="J149" s="119">
        <v>0</v>
      </c>
      <c r="K149" s="119">
        <v>0</v>
      </c>
      <c r="L149" s="119">
        <v>0</v>
      </c>
      <c r="M149" s="119">
        <v>0</v>
      </c>
      <c r="N149" s="114">
        <f t="shared" si="2"/>
        <v>83697.8</v>
      </c>
      <c r="O149" s="115"/>
      <c r="P149" s="88" t="s">
        <v>400</v>
      </c>
      <c r="Q149" s="88" t="s">
        <v>51</v>
      </c>
      <c r="R149" s="88" t="s">
        <v>51</v>
      </c>
      <c r="S149" s="88" t="s">
        <v>51</v>
      </c>
    </row>
    <row r="150" spans="1:19" ht="56.25" customHeight="1" x14ac:dyDescent="0.25">
      <c r="A150" s="111" t="s">
        <v>401</v>
      </c>
      <c r="B150" s="111" t="s">
        <v>325</v>
      </c>
      <c r="C150" s="112" t="s">
        <v>402</v>
      </c>
      <c r="D150" s="113">
        <v>0</v>
      </c>
      <c r="E150" s="113">
        <v>0</v>
      </c>
      <c r="F150" s="113">
        <v>0</v>
      </c>
      <c r="G150" s="113">
        <v>0</v>
      </c>
      <c r="H150" s="113">
        <v>0</v>
      </c>
      <c r="I150" s="113">
        <v>0</v>
      </c>
      <c r="J150" s="113">
        <v>0</v>
      </c>
      <c r="K150" s="113">
        <v>0</v>
      </c>
      <c r="L150" s="113">
        <v>0</v>
      </c>
      <c r="M150" s="113">
        <v>0</v>
      </c>
      <c r="N150" s="114">
        <f t="shared" si="2"/>
        <v>0</v>
      </c>
      <c r="O150" s="115"/>
      <c r="P150" s="88" t="s">
        <v>402</v>
      </c>
      <c r="Q150" s="88" t="s">
        <v>51</v>
      </c>
      <c r="R150" s="88" t="s">
        <v>51</v>
      </c>
      <c r="S150" s="88" t="s">
        <v>51</v>
      </c>
    </row>
    <row r="151" spans="1:19" ht="57" customHeight="1" x14ac:dyDescent="0.25">
      <c r="A151" s="120" t="s">
        <v>403</v>
      </c>
      <c r="B151" s="107"/>
      <c r="C151" s="121" t="s">
        <v>404</v>
      </c>
      <c r="D151" s="105">
        <v>60736.1</v>
      </c>
      <c r="E151" s="105">
        <v>60736.1</v>
      </c>
      <c r="F151" s="105">
        <v>37223.9</v>
      </c>
      <c r="G151" s="105">
        <v>4733.8</v>
      </c>
      <c r="H151" s="105">
        <v>0</v>
      </c>
      <c r="I151" s="105">
        <v>0</v>
      </c>
      <c r="J151" s="105">
        <v>0</v>
      </c>
      <c r="K151" s="105">
        <v>0</v>
      </c>
      <c r="L151" s="105">
        <v>0</v>
      </c>
      <c r="M151" s="105">
        <v>0</v>
      </c>
      <c r="N151" s="122">
        <f t="shared" si="2"/>
        <v>60736.1</v>
      </c>
    </row>
    <row r="152" spans="1:19" ht="60.75" customHeight="1" x14ac:dyDescent="0.25">
      <c r="A152" s="107" t="s">
        <v>405</v>
      </c>
      <c r="B152" s="107"/>
      <c r="C152" s="108" t="s">
        <v>404</v>
      </c>
      <c r="D152" s="134">
        <v>60736.1</v>
      </c>
      <c r="E152" s="134">
        <v>60736.1</v>
      </c>
      <c r="F152" s="134">
        <v>37223.9</v>
      </c>
      <c r="G152" s="134">
        <v>4733.8</v>
      </c>
      <c r="H152" s="105">
        <v>0</v>
      </c>
      <c r="I152" s="105">
        <v>0</v>
      </c>
      <c r="J152" s="105">
        <v>0</v>
      </c>
      <c r="K152" s="105">
        <v>0</v>
      </c>
      <c r="L152" s="105">
        <v>0</v>
      </c>
      <c r="M152" s="105">
        <v>0</v>
      </c>
      <c r="N152" s="110">
        <f t="shared" si="2"/>
        <v>60736.1</v>
      </c>
    </row>
    <row r="153" spans="1:19" ht="30" customHeight="1" x14ac:dyDescent="0.25">
      <c r="A153" s="111" t="s">
        <v>406</v>
      </c>
      <c r="B153" s="111" t="s">
        <v>374</v>
      </c>
      <c r="C153" s="112" t="s">
        <v>407</v>
      </c>
      <c r="D153" s="118">
        <v>60736.1</v>
      </c>
      <c r="E153" s="118">
        <v>60736.1</v>
      </c>
      <c r="F153" s="118">
        <v>37223.9</v>
      </c>
      <c r="G153" s="118">
        <v>4733.8</v>
      </c>
      <c r="H153" s="118">
        <v>0</v>
      </c>
      <c r="I153" s="118">
        <v>0</v>
      </c>
      <c r="J153" s="118">
        <v>0</v>
      </c>
      <c r="K153" s="118">
        <v>0</v>
      </c>
      <c r="L153" s="118">
        <v>0</v>
      </c>
      <c r="M153" s="118">
        <v>0</v>
      </c>
      <c r="N153" s="114">
        <f t="shared" si="2"/>
        <v>60736.1</v>
      </c>
      <c r="O153" s="115"/>
      <c r="P153" s="88" t="s">
        <v>407</v>
      </c>
      <c r="Q153" s="88" t="s">
        <v>51</v>
      </c>
      <c r="R153" s="88" t="s">
        <v>51</v>
      </c>
      <c r="S153" s="88" t="s">
        <v>51</v>
      </c>
    </row>
    <row r="154" spans="1:19" ht="31.5" customHeight="1" x14ac:dyDescent="0.25">
      <c r="A154" s="120" t="s">
        <v>408</v>
      </c>
      <c r="B154" s="107"/>
      <c r="C154" s="121" t="s">
        <v>409</v>
      </c>
      <c r="D154" s="105">
        <v>4542607.7</v>
      </c>
      <c r="E154" s="105">
        <v>4525957.3</v>
      </c>
      <c r="F154" s="105">
        <v>461794.60000000003</v>
      </c>
      <c r="G154" s="105">
        <v>103181</v>
      </c>
      <c r="H154" s="105">
        <v>16650.400000000001</v>
      </c>
      <c r="I154" s="105">
        <v>0</v>
      </c>
      <c r="J154" s="105">
        <v>0</v>
      </c>
      <c r="K154" s="105">
        <v>0</v>
      </c>
      <c r="L154" s="105">
        <v>0</v>
      </c>
      <c r="M154" s="105">
        <v>0</v>
      </c>
      <c r="N154" s="122">
        <f t="shared" si="2"/>
        <v>4542607.7</v>
      </c>
    </row>
    <row r="155" spans="1:19" ht="30.75" customHeight="1" x14ac:dyDescent="0.25">
      <c r="A155" s="107" t="s">
        <v>410</v>
      </c>
      <c r="B155" s="107"/>
      <c r="C155" s="108" t="s">
        <v>411</v>
      </c>
      <c r="D155" s="134">
        <v>4542607.7</v>
      </c>
      <c r="E155" s="134">
        <v>4525957.3</v>
      </c>
      <c r="F155" s="134">
        <v>461794.60000000003</v>
      </c>
      <c r="G155" s="134">
        <v>103181</v>
      </c>
      <c r="H155" s="134">
        <v>16650.400000000001</v>
      </c>
      <c r="I155" s="105">
        <v>0</v>
      </c>
      <c r="J155" s="105">
        <v>0</v>
      </c>
      <c r="K155" s="105">
        <v>0</v>
      </c>
      <c r="L155" s="105">
        <v>0</v>
      </c>
      <c r="M155" s="105">
        <v>0</v>
      </c>
      <c r="N155" s="110">
        <f t="shared" si="2"/>
        <v>4542607.7</v>
      </c>
    </row>
    <row r="156" spans="1:19" ht="42.75" customHeight="1" x14ac:dyDescent="0.25">
      <c r="A156" s="111" t="s">
        <v>412</v>
      </c>
      <c r="B156" s="111" t="s">
        <v>60</v>
      </c>
      <c r="C156" s="112" t="s">
        <v>413</v>
      </c>
      <c r="D156" s="125">
        <v>296776.3</v>
      </c>
      <c r="E156" s="125">
        <v>296776.3</v>
      </c>
      <c r="F156" s="125">
        <v>207629</v>
      </c>
      <c r="G156" s="125">
        <v>8842.1</v>
      </c>
      <c r="H156" s="125">
        <v>0</v>
      </c>
      <c r="I156" s="125">
        <v>0</v>
      </c>
      <c r="J156" s="125">
        <v>0</v>
      </c>
      <c r="K156" s="125">
        <v>0</v>
      </c>
      <c r="L156" s="125">
        <v>0</v>
      </c>
      <c r="M156" s="125">
        <v>0</v>
      </c>
      <c r="N156" s="114">
        <f t="shared" si="2"/>
        <v>296776.3</v>
      </c>
      <c r="O156" s="115"/>
      <c r="P156" s="88" t="s">
        <v>413</v>
      </c>
      <c r="Q156" s="88" t="s">
        <v>51</v>
      </c>
      <c r="R156" s="88" t="s">
        <v>51</v>
      </c>
      <c r="S156" s="88" t="s">
        <v>51</v>
      </c>
    </row>
    <row r="157" spans="1:19" ht="58.5" customHeight="1" x14ac:dyDescent="0.25">
      <c r="A157" s="111" t="s">
        <v>414</v>
      </c>
      <c r="B157" s="111" t="s">
        <v>60</v>
      </c>
      <c r="C157" s="112" t="s">
        <v>415</v>
      </c>
      <c r="D157" s="119">
        <v>640206.30000000005</v>
      </c>
      <c r="E157" s="119">
        <v>640206.30000000005</v>
      </c>
      <c r="F157" s="119">
        <v>0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0</v>
      </c>
      <c r="M157" s="119">
        <v>0</v>
      </c>
      <c r="N157" s="114">
        <f t="shared" si="2"/>
        <v>640206.30000000005</v>
      </c>
      <c r="O157" s="115"/>
      <c r="P157" s="88" t="s">
        <v>415</v>
      </c>
      <c r="Q157" s="88" t="s">
        <v>51</v>
      </c>
      <c r="R157" s="88" t="s">
        <v>51</v>
      </c>
      <c r="S157" s="88" t="s">
        <v>51</v>
      </c>
    </row>
    <row r="158" spans="1:19" ht="57" customHeight="1" x14ac:dyDescent="0.25">
      <c r="A158" s="111" t="s">
        <v>416</v>
      </c>
      <c r="B158" s="111" t="s">
        <v>60</v>
      </c>
      <c r="C158" s="112" t="s">
        <v>417</v>
      </c>
      <c r="D158" s="125">
        <v>3463064.2</v>
      </c>
      <c r="E158" s="125">
        <v>3451009.8</v>
      </c>
      <c r="F158" s="125">
        <v>225288.3</v>
      </c>
      <c r="G158" s="125">
        <v>92143.6</v>
      </c>
      <c r="H158" s="125">
        <v>12054.4</v>
      </c>
      <c r="I158" s="125">
        <v>0</v>
      </c>
      <c r="J158" s="125">
        <v>0</v>
      </c>
      <c r="K158" s="125">
        <v>0</v>
      </c>
      <c r="L158" s="125">
        <v>0</v>
      </c>
      <c r="M158" s="125">
        <v>0</v>
      </c>
      <c r="N158" s="114">
        <f t="shared" si="2"/>
        <v>3463064.2</v>
      </c>
      <c r="O158" s="115"/>
      <c r="P158" s="88" t="s">
        <v>417</v>
      </c>
      <c r="Q158" s="88" t="s">
        <v>51</v>
      </c>
      <c r="R158" s="88" t="s">
        <v>51</v>
      </c>
      <c r="S158" s="88" t="s">
        <v>51</v>
      </c>
    </row>
    <row r="159" spans="1:19" ht="83.25" customHeight="1" x14ac:dyDescent="0.25">
      <c r="A159" s="111" t="s">
        <v>418</v>
      </c>
      <c r="B159" s="111" t="s">
        <v>60</v>
      </c>
      <c r="C159" s="112" t="s">
        <v>419</v>
      </c>
      <c r="D159" s="114">
        <v>30000</v>
      </c>
      <c r="E159" s="114">
        <v>30000</v>
      </c>
      <c r="F159" s="114">
        <v>0</v>
      </c>
      <c r="G159" s="114">
        <v>0</v>
      </c>
      <c r="H159" s="114">
        <v>0</v>
      </c>
      <c r="I159" s="114">
        <v>0</v>
      </c>
      <c r="J159" s="114">
        <v>0</v>
      </c>
      <c r="K159" s="114">
        <v>0</v>
      </c>
      <c r="L159" s="114">
        <v>0</v>
      </c>
      <c r="M159" s="114">
        <v>0</v>
      </c>
      <c r="N159" s="114">
        <f t="shared" si="2"/>
        <v>30000</v>
      </c>
      <c r="O159" s="115"/>
      <c r="P159" s="88" t="s">
        <v>419</v>
      </c>
      <c r="Q159" s="88" t="s">
        <v>51</v>
      </c>
      <c r="R159" s="88" t="s">
        <v>51</v>
      </c>
      <c r="S159" s="88" t="s">
        <v>51</v>
      </c>
    </row>
    <row r="160" spans="1:19" ht="30.75" customHeight="1" x14ac:dyDescent="0.25">
      <c r="A160" s="111" t="s">
        <v>420</v>
      </c>
      <c r="B160" s="111" t="s">
        <v>60</v>
      </c>
      <c r="C160" s="112" t="s">
        <v>421</v>
      </c>
      <c r="D160" s="119">
        <v>195</v>
      </c>
      <c r="E160" s="119">
        <v>195</v>
      </c>
      <c r="F160" s="119">
        <v>0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0</v>
      </c>
      <c r="M160" s="119">
        <v>0</v>
      </c>
      <c r="N160" s="114">
        <f t="shared" si="2"/>
        <v>195</v>
      </c>
      <c r="O160" s="115"/>
      <c r="P160" s="88" t="s">
        <v>421</v>
      </c>
      <c r="Q160" s="88" t="s">
        <v>51</v>
      </c>
      <c r="R160" s="88" t="s">
        <v>51</v>
      </c>
      <c r="S160" s="88" t="s">
        <v>51</v>
      </c>
    </row>
    <row r="161" spans="1:19" ht="58.5" customHeight="1" x14ac:dyDescent="0.25">
      <c r="A161" s="111" t="s">
        <v>422</v>
      </c>
      <c r="B161" s="111" t="s">
        <v>110</v>
      </c>
      <c r="C161" s="112" t="s">
        <v>423</v>
      </c>
      <c r="D161" s="118">
        <v>16379.800000000001</v>
      </c>
      <c r="E161" s="118">
        <v>16379.800000000001</v>
      </c>
      <c r="F161" s="118">
        <v>11382.5</v>
      </c>
      <c r="G161" s="118">
        <v>796.6</v>
      </c>
      <c r="H161" s="130">
        <v>0</v>
      </c>
      <c r="I161" s="130">
        <v>0</v>
      </c>
      <c r="J161" s="130">
        <v>0</v>
      </c>
      <c r="K161" s="130">
        <v>0</v>
      </c>
      <c r="L161" s="130">
        <v>0</v>
      </c>
      <c r="M161" s="130">
        <v>0</v>
      </c>
      <c r="N161" s="114">
        <f t="shared" si="2"/>
        <v>16379.800000000001</v>
      </c>
      <c r="O161" s="115"/>
      <c r="P161" s="88" t="s">
        <v>423</v>
      </c>
      <c r="Q161" s="88" t="s">
        <v>51</v>
      </c>
      <c r="R161" s="88" t="s">
        <v>51</v>
      </c>
      <c r="S161" s="88" t="s">
        <v>51</v>
      </c>
    </row>
    <row r="162" spans="1:19" ht="81.75" customHeight="1" x14ac:dyDescent="0.25">
      <c r="A162" s="111" t="s">
        <v>424</v>
      </c>
      <c r="B162" s="111" t="s">
        <v>60</v>
      </c>
      <c r="C162" s="112" t="s">
        <v>425</v>
      </c>
      <c r="D162" s="123">
        <v>53911.1</v>
      </c>
      <c r="E162" s="123">
        <v>53911.1</v>
      </c>
      <c r="F162" s="123">
        <v>17494.8</v>
      </c>
      <c r="G162" s="123">
        <v>1398.7</v>
      </c>
      <c r="H162" s="113">
        <v>0</v>
      </c>
      <c r="I162" s="113">
        <v>0</v>
      </c>
      <c r="J162" s="113">
        <v>0</v>
      </c>
      <c r="K162" s="113">
        <v>0</v>
      </c>
      <c r="L162" s="113">
        <v>0</v>
      </c>
      <c r="M162" s="113">
        <v>0</v>
      </c>
      <c r="N162" s="114">
        <f t="shared" si="2"/>
        <v>53911.1</v>
      </c>
      <c r="O162" s="115"/>
      <c r="P162" s="88" t="s">
        <v>425</v>
      </c>
      <c r="Q162" s="88" t="s">
        <v>51</v>
      </c>
      <c r="R162" s="88" t="s">
        <v>51</v>
      </c>
      <c r="S162" s="88" t="s">
        <v>51</v>
      </c>
    </row>
    <row r="163" spans="1:19" ht="59.55" customHeight="1" x14ac:dyDescent="0.25">
      <c r="A163" s="111" t="s">
        <v>426</v>
      </c>
      <c r="B163" s="111" t="s">
        <v>60</v>
      </c>
      <c r="C163" s="112" t="s">
        <v>427</v>
      </c>
      <c r="D163" s="119">
        <v>42075</v>
      </c>
      <c r="E163" s="119">
        <v>37479</v>
      </c>
      <c r="F163" s="119">
        <v>0</v>
      </c>
      <c r="G163" s="119">
        <v>0</v>
      </c>
      <c r="H163" s="119">
        <v>4596</v>
      </c>
      <c r="I163" s="114">
        <v>0</v>
      </c>
      <c r="J163" s="114">
        <v>0</v>
      </c>
      <c r="K163" s="114">
        <v>0</v>
      </c>
      <c r="L163" s="114">
        <v>0</v>
      </c>
      <c r="M163" s="114">
        <v>0</v>
      </c>
      <c r="N163" s="114">
        <f t="shared" si="2"/>
        <v>42075</v>
      </c>
      <c r="O163" s="115"/>
      <c r="P163" s="88" t="s">
        <v>427</v>
      </c>
      <c r="Q163" s="88" t="s">
        <v>51</v>
      </c>
      <c r="R163" s="88" t="s">
        <v>51</v>
      </c>
      <c r="S163" s="88" t="s">
        <v>51</v>
      </c>
    </row>
    <row r="164" spans="1:19" ht="32.25" customHeight="1" x14ac:dyDescent="0.25">
      <c r="A164" s="120" t="s">
        <v>428</v>
      </c>
      <c r="B164" s="107"/>
      <c r="C164" s="121" t="s">
        <v>429</v>
      </c>
      <c r="D164" s="105">
        <v>376944.9</v>
      </c>
      <c r="E164" s="105">
        <v>359117.9</v>
      </c>
      <c r="F164" s="105">
        <v>78983.199999999997</v>
      </c>
      <c r="G164" s="105">
        <v>1975.6000000000001</v>
      </c>
      <c r="H164" s="105">
        <v>17827</v>
      </c>
      <c r="I164" s="127">
        <v>0</v>
      </c>
      <c r="J164" s="127">
        <v>0</v>
      </c>
      <c r="K164" s="127">
        <v>0</v>
      </c>
      <c r="L164" s="127">
        <v>0</v>
      </c>
      <c r="M164" s="127">
        <v>0</v>
      </c>
      <c r="N164" s="122">
        <f t="shared" si="2"/>
        <v>376944.9</v>
      </c>
    </row>
    <row r="165" spans="1:19" ht="33.75" customHeight="1" x14ac:dyDescent="0.25">
      <c r="A165" s="107" t="s">
        <v>430</v>
      </c>
      <c r="B165" s="107"/>
      <c r="C165" s="108" t="s">
        <v>431</v>
      </c>
      <c r="D165" s="109">
        <v>376944.9</v>
      </c>
      <c r="E165" s="109">
        <v>359117.9</v>
      </c>
      <c r="F165" s="109">
        <v>78983.199999999997</v>
      </c>
      <c r="G165" s="109">
        <v>1975.6000000000001</v>
      </c>
      <c r="H165" s="109">
        <v>17827</v>
      </c>
      <c r="I165" s="128">
        <v>0</v>
      </c>
      <c r="J165" s="128">
        <v>0</v>
      </c>
      <c r="K165" s="128">
        <v>0</v>
      </c>
      <c r="L165" s="128">
        <v>0</v>
      </c>
      <c r="M165" s="128">
        <v>0</v>
      </c>
      <c r="N165" s="110">
        <f t="shared" si="2"/>
        <v>376944.9</v>
      </c>
    </row>
    <row r="166" spans="1:19" ht="31.5" customHeight="1" x14ac:dyDescent="0.25">
      <c r="A166" s="111" t="s">
        <v>432</v>
      </c>
      <c r="B166" s="111" t="s">
        <v>433</v>
      </c>
      <c r="C166" s="112" t="s">
        <v>434</v>
      </c>
      <c r="D166" s="113">
        <v>121679.7</v>
      </c>
      <c r="E166" s="113">
        <v>121679.7</v>
      </c>
      <c r="F166" s="113">
        <v>78983.199999999997</v>
      </c>
      <c r="G166" s="113">
        <v>1975.6</v>
      </c>
      <c r="H166" s="113">
        <v>0</v>
      </c>
      <c r="I166" s="113">
        <v>0</v>
      </c>
      <c r="J166" s="113">
        <v>0</v>
      </c>
      <c r="K166" s="113">
        <v>0</v>
      </c>
      <c r="L166" s="113">
        <v>0</v>
      </c>
      <c r="M166" s="113">
        <v>0</v>
      </c>
      <c r="N166" s="114">
        <f t="shared" si="2"/>
        <v>121679.7</v>
      </c>
      <c r="O166" s="115"/>
      <c r="P166" s="88" t="s">
        <v>435</v>
      </c>
      <c r="Q166" s="88" t="s">
        <v>51</v>
      </c>
      <c r="R166" s="88" t="s">
        <v>51</v>
      </c>
      <c r="S166" s="88" t="s">
        <v>51</v>
      </c>
    </row>
    <row r="167" spans="1:19" ht="98.25" customHeight="1" x14ac:dyDescent="0.25">
      <c r="A167" s="111" t="s">
        <v>436</v>
      </c>
      <c r="B167" s="111" t="s">
        <v>437</v>
      </c>
      <c r="C167" s="112" t="s">
        <v>438</v>
      </c>
      <c r="D167" s="113">
        <v>8560.2000000000007</v>
      </c>
      <c r="E167" s="113">
        <v>8560.2000000000007</v>
      </c>
      <c r="F167" s="113">
        <v>0</v>
      </c>
      <c r="G167" s="113">
        <v>0</v>
      </c>
      <c r="H167" s="113">
        <v>0</v>
      </c>
      <c r="I167" s="125">
        <v>0</v>
      </c>
      <c r="J167" s="125">
        <v>0</v>
      </c>
      <c r="K167" s="125">
        <v>0</v>
      </c>
      <c r="L167" s="125">
        <v>0</v>
      </c>
      <c r="M167" s="125">
        <v>0</v>
      </c>
      <c r="N167" s="114">
        <f t="shared" si="2"/>
        <v>8560.2000000000007</v>
      </c>
      <c r="O167" s="115"/>
      <c r="P167" s="88" t="s">
        <v>438</v>
      </c>
      <c r="Q167" s="88" t="s">
        <v>51</v>
      </c>
      <c r="R167" s="88" t="s">
        <v>51</v>
      </c>
      <c r="S167" s="88" t="s">
        <v>51</v>
      </c>
    </row>
    <row r="168" spans="1:19" ht="159" customHeight="1" x14ac:dyDescent="0.25">
      <c r="A168" s="111" t="s">
        <v>439</v>
      </c>
      <c r="B168" s="111" t="s">
        <v>437</v>
      </c>
      <c r="C168" s="112" t="s">
        <v>440</v>
      </c>
      <c r="D168" s="118">
        <v>246705</v>
      </c>
      <c r="E168" s="118">
        <v>228878</v>
      </c>
      <c r="F168" s="118">
        <v>0</v>
      </c>
      <c r="G168" s="118">
        <v>0</v>
      </c>
      <c r="H168" s="118">
        <v>17827</v>
      </c>
      <c r="I168" s="119">
        <v>0</v>
      </c>
      <c r="J168" s="119">
        <v>0</v>
      </c>
      <c r="K168" s="119">
        <v>0</v>
      </c>
      <c r="L168" s="119">
        <v>0</v>
      </c>
      <c r="M168" s="119">
        <v>0</v>
      </c>
      <c r="N168" s="114">
        <f t="shared" si="2"/>
        <v>246705</v>
      </c>
      <c r="O168" s="115"/>
      <c r="P168" s="88" t="s">
        <v>441</v>
      </c>
      <c r="Q168" s="88" t="s">
        <v>442</v>
      </c>
      <c r="R168" s="88" t="s">
        <v>51</v>
      </c>
      <c r="S168" s="88" t="s">
        <v>51</v>
      </c>
    </row>
    <row r="169" spans="1:19" ht="186.75" customHeight="1" x14ac:dyDescent="0.25">
      <c r="A169" s="111" t="s">
        <v>443</v>
      </c>
      <c r="B169" s="111" t="s">
        <v>270</v>
      </c>
      <c r="C169" s="112" t="s">
        <v>444</v>
      </c>
      <c r="D169" s="130">
        <v>0</v>
      </c>
      <c r="E169" s="130">
        <v>0</v>
      </c>
      <c r="F169" s="130">
        <v>0</v>
      </c>
      <c r="G169" s="130">
        <v>0</v>
      </c>
      <c r="H169" s="130">
        <v>0</v>
      </c>
      <c r="I169" s="130">
        <v>0</v>
      </c>
      <c r="J169" s="130">
        <v>0</v>
      </c>
      <c r="K169" s="130">
        <v>0</v>
      </c>
      <c r="L169" s="130">
        <v>0</v>
      </c>
      <c r="M169" s="130">
        <v>0</v>
      </c>
      <c r="N169" s="114">
        <f t="shared" si="2"/>
        <v>0</v>
      </c>
      <c r="O169" s="115"/>
      <c r="P169" s="88" t="s">
        <v>445</v>
      </c>
      <c r="Q169" s="88" t="s">
        <v>446</v>
      </c>
      <c r="R169" s="88" t="s">
        <v>51</v>
      </c>
      <c r="S169" s="88" t="s">
        <v>51</v>
      </c>
    </row>
    <row r="170" spans="1:19" ht="101.25" customHeight="1" x14ac:dyDescent="0.25">
      <c r="A170" s="111" t="s">
        <v>447</v>
      </c>
      <c r="B170" s="111" t="s">
        <v>270</v>
      </c>
      <c r="C170" s="112" t="s">
        <v>448</v>
      </c>
      <c r="D170" s="113">
        <v>0</v>
      </c>
      <c r="E170" s="113">
        <v>0</v>
      </c>
      <c r="F170" s="113">
        <v>0</v>
      </c>
      <c r="G170" s="113">
        <v>0</v>
      </c>
      <c r="H170" s="113">
        <v>0</v>
      </c>
      <c r="I170" s="113">
        <v>0</v>
      </c>
      <c r="J170" s="113">
        <v>0</v>
      </c>
      <c r="K170" s="113">
        <v>0</v>
      </c>
      <c r="L170" s="113">
        <v>0</v>
      </c>
      <c r="M170" s="113">
        <v>0</v>
      </c>
      <c r="N170" s="114">
        <f t="shared" si="2"/>
        <v>0</v>
      </c>
      <c r="O170" s="115"/>
      <c r="P170" s="88" t="s">
        <v>448</v>
      </c>
      <c r="Q170" s="88" t="s">
        <v>51</v>
      </c>
      <c r="R170" s="88" t="s">
        <v>51</v>
      </c>
      <c r="S170" s="88" t="s">
        <v>51</v>
      </c>
    </row>
    <row r="171" spans="1:19" ht="73.95" customHeight="1" x14ac:dyDescent="0.25">
      <c r="A171" s="111" t="s">
        <v>449</v>
      </c>
      <c r="B171" s="111" t="s">
        <v>161</v>
      </c>
      <c r="C171" s="112" t="s">
        <v>450</v>
      </c>
      <c r="D171" s="130">
        <v>0</v>
      </c>
      <c r="E171" s="130">
        <v>0</v>
      </c>
      <c r="F171" s="130">
        <v>0</v>
      </c>
      <c r="G171" s="130">
        <v>0</v>
      </c>
      <c r="H171" s="130">
        <v>0</v>
      </c>
      <c r="I171" s="130">
        <v>0</v>
      </c>
      <c r="J171" s="130">
        <v>0</v>
      </c>
      <c r="K171" s="130">
        <v>0</v>
      </c>
      <c r="L171" s="130">
        <v>0</v>
      </c>
      <c r="M171" s="130">
        <v>0</v>
      </c>
      <c r="N171" s="114">
        <f t="shared" si="2"/>
        <v>0</v>
      </c>
      <c r="O171" s="115"/>
      <c r="P171" s="88" t="s">
        <v>450</v>
      </c>
      <c r="Q171" s="88" t="s">
        <v>51</v>
      </c>
      <c r="R171" s="88" t="s">
        <v>51</v>
      </c>
      <c r="S171" s="88" t="s">
        <v>51</v>
      </c>
    </row>
    <row r="172" spans="1:19" ht="51.45" customHeight="1" x14ac:dyDescent="0.25">
      <c r="A172" s="111" t="s">
        <v>451</v>
      </c>
      <c r="B172" s="111" t="s">
        <v>49</v>
      </c>
      <c r="C172" s="112" t="s">
        <v>452</v>
      </c>
      <c r="D172" s="113">
        <v>0</v>
      </c>
      <c r="E172" s="113">
        <v>0</v>
      </c>
      <c r="F172" s="113">
        <v>0</v>
      </c>
      <c r="G172" s="113">
        <v>0</v>
      </c>
      <c r="H172" s="113">
        <v>0</v>
      </c>
      <c r="I172" s="113">
        <v>0</v>
      </c>
      <c r="J172" s="113">
        <v>0</v>
      </c>
      <c r="K172" s="113">
        <v>0</v>
      </c>
      <c r="L172" s="113">
        <v>0</v>
      </c>
      <c r="M172" s="113">
        <v>0</v>
      </c>
      <c r="N172" s="114">
        <f t="shared" si="2"/>
        <v>0</v>
      </c>
      <c r="O172" s="115"/>
      <c r="P172" s="88" t="s">
        <v>452</v>
      </c>
      <c r="Q172" s="88" t="s">
        <v>51</v>
      </c>
      <c r="R172" s="88" t="s">
        <v>51</v>
      </c>
      <c r="S172" s="88" t="s">
        <v>51</v>
      </c>
    </row>
    <row r="173" spans="1:19" ht="42" customHeight="1" x14ac:dyDescent="0.25">
      <c r="A173" s="120" t="s">
        <v>453</v>
      </c>
      <c r="B173" s="107"/>
      <c r="C173" s="121" t="s">
        <v>454</v>
      </c>
      <c r="D173" s="129">
        <v>611216.70000000007</v>
      </c>
      <c r="E173" s="129">
        <v>0</v>
      </c>
      <c r="F173" s="129">
        <v>0</v>
      </c>
      <c r="G173" s="129">
        <v>0</v>
      </c>
      <c r="H173" s="129">
        <v>611216.70000000007</v>
      </c>
      <c r="I173" s="129">
        <v>0</v>
      </c>
      <c r="J173" s="129">
        <v>0</v>
      </c>
      <c r="K173" s="129">
        <v>0</v>
      </c>
      <c r="L173" s="129">
        <v>0</v>
      </c>
      <c r="M173" s="129">
        <v>0</v>
      </c>
      <c r="N173" s="122">
        <f t="shared" si="2"/>
        <v>611216.70000000007</v>
      </c>
    </row>
    <row r="174" spans="1:19" ht="43.5" customHeight="1" x14ac:dyDescent="0.25">
      <c r="A174" s="107" t="s">
        <v>455</v>
      </c>
      <c r="B174" s="107"/>
      <c r="C174" s="108" t="s">
        <v>454</v>
      </c>
      <c r="D174" s="128">
        <v>611216.70000000007</v>
      </c>
      <c r="E174" s="128">
        <v>0</v>
      </c>
      <c r="F174" s="128">
        <v>0</v>
      </c>
      <c r="G174" s="128">
        <v>0</v>
      </c>
      <c r="H174" s="128">
        <v>611216.70000000007</v>
      </c>
      <c r="I174" s="128">
        <v>0</v>
      </c>
      <c r="J174" s="128">
        <v>0</v>
      </c>
      <c r="K174" s="128">
        <v>0</v>
      </c>
      <c r="L174" s="128">
        <v>0</v>
      </c>
      <c r="M174" s="128">
        <v>0</v>
      </c>
      <c r="N174" s="110">
        <f t="shared" si="2"/>
        <v>611216.70000000007</v>
      </c>
    </row>
    <row r="175" spans="1:19" ht="69.75" customHeight="1" x14ac:dyDescent="0.25">
      <c r="A175" s="111" t="s">
        <v>456</v>
      </c>
      <c r="B175" s="111" t="s">
        <v>53</v>
      </c>
      <c r="C175" s="112" t="s">
        <v>457</v>
      </c>
      <c r="D175" s="113">
        <v>0</v>
      </c>
      <c r="E175" s="113">
        <v>0</v>
      </c>
      <c r="F175" s="113">
        <v>0</v>
      </c>
      <c r="G175" s="113">
        <v>0</v>
      </c>
      <c r="H175" s="113">
        <v>0</v>
      </c>
      <c r="I175" s="113">
        <v>0</v>
      </c>
      <c r="J175" s="113">
        <v>0</v>
      </c>
      <c r="K175" s="113">
        <v>0</v>
      </c>
      <c r="L175" s="113">
        <v>0</v>
      </c>
      <c r="M175" s="113">
        <v>0</v>
      </c>
      <c r="N175" s="114">
        <f t="shared" si="2"/>
        <v>0</v>
      </c>
      <c r="O175" s="115"/>
      <c r="P175" s="88" t="s">
        <v>457</v>
      </c>
      <c r="Q175" s="88" t="s">
        <v>51</v>
      </c>
      <c r="R175" s="88" t="s">
        <v>51</v>
      </c>
      <c r="S175" s="88" t="s">
        <v>51</v>
      </c>
    </row>
    <row r="176" spans="1:19" ht="306.75" customHeight="1" x14ac:dyDescent="0.25">
      <c r="A176" s="111" t="s">
        <v>458</v>
      </c>
      <c r="B176" s="111" t="s">
        <v>53</v>
      </c>
      <c r="C176" s="112" t="s">
        <v>459</v>
      </c>
      <c r="D176" s="114">
        <v>305145.3</v>
      </c>
      <c r="E176" s="114">
        <v>0</v>
      </c>
      <c r="F176" s="114">
        <v>0</v>
      </c>
      <c r="G176" s="114">
        <v>0</v>
      </c>
      <c r="H176" s="114">
        <v>305145.3</v>
      </c>
      <c r="I176" s="114">
        <v>0</v>
      </c>
      <c r="J176" s="114">
        <v>0</v>
      </c>
      <c r="K176" s="114">
        <v>0</v>
      </c>
      <c r="L176" s="114">
        <v>0</v>
      </c>
      <c r="M176" s="114">
        <v>0</v>
      </c>
      <c r="N176" s="114">
        <f t="shared" si="2"/>
        <v>305145.3</v>
      </c>
      <c r="O176" s="115"/>
      <c r="P176" s="88" t="s">
        <v>460</v>
      </c>
      <c r="Q176" s="88" t="s">
        <v>461</v>
      </c>
      <c r="R176" s="88" t="s">
        <v>462</v>
      </c>
      <c r="S176" s="88" t="s">
        <v>463</v>
      </c>
    </row>
    <row r="177" spans="1:19" ht="369.75" customHeight="1" x14ac:dyDescent="0.25">
      <c r="A177" s="111" t="s">
        <v>464</v>
      </c>
      <c r="B177" s="111" t="s">
        <v>53</v>
      </c>
      <c r="C177" s="112" t="s">
        <v>465</v>
      </c>
      <c r="D177" s="119">
        <v>248445</v>
      </c>
      <c r="E177" s="119">
        <v>0</v>
      </c>
      <c r="F177" s="119">
        <v>0</v>
      </c>
      <c r="G177" s="119">
        <v>0</v>
      </c>
      <c r="H177" s="119">
        <v>248445</v>
      </c>
      <c r="I177" s="119">
        <v>0</v>
      </c>
      <c r="J177" s="119">
        <v>0</v>
      </c>
      <c r="K177" s="119">
        <v>0</v>
      </c>
      <c r="L177" s="119">
        <v>0</v>
      </c>
      <c r="M177" s="119">
        <v>0</v>
      </c>
      <c r="N177" s="114">
        <f t="shared" si="2"/>
        <v>248445</v>
      </c>
      <c r="O177" s="115"/>
      <c r="P177" s="88" t="s">
        <v>466</v>
      </c>
      <c r="Q177" s="88" t="s">
        <v>467</v>
      </c>
      <c r="R177" s="88" t="s">
        <v>468</v>
      </c>
      <c r="S177" s="88" t="s">
        <v>469</v>
      </c>
    </row>
    <row r="178" spans="1:19" ht="267" customHeight="1" x14ac:dyDescent="0.25">
      <c r="A178" s="111" t="s">
        <v>470</v>
      </c>
      <c r="B178" s="111" t="s">
        <v>53</v>
      </c>
      <c r="C178" s="112" t="s">
        <v>471</v>
      </c>
      <c r="D178" s="125">
        <v>50000</v>
      </c>
      <c r="E178" s="125">
        <v>0</v>
      </c>
      <c r="F178" s="125">
        <v>0</v>
      </c>
      <c r="G178" s="125">
        <v>0</v>
      </c>
      <c r="H178" s="125">
        <v>50000</v>
      </c>
      <c r="I178" s="125">
        <v>0</v>
      </c>
      <c r="J178" s="125">
        <v>0</v>
      </c>
      <c r="K178" s="125">
        <v>0</v>
      </c>
      <c r="L178" s="125">
        <v>0</v>
      </c>
      <c r="M178" s="125">
        <v>0</v>
      </c>
      <c r="N178" s="114">
        <f t="shared" si="2"/>
        <v>50000</v>
      </c>
      <c r="O178" s="115"/>
      <c r="P178" s="88" t="s">
        <v>472</v>
      </c>
      <c r="Q178" s="88" t="s">
        <v>473</v>
      </c>
      <c r="R178" s="88" t="s">
        <v>474</v>
      </c>
      <c r="S178" s="88" t="s">
        <v>51</v>
      </c>
    </row>
    <row r="179" spans="1:19" ht="234.75" customHeight="1" x14ac:dyDescent="0.25">
      <c r="A179" s="111" t="s">
        <v>475</v>
      </c>
      <c r="B179" s="111" t="s">
        <v>53</v>
      </c>
      <c r="C179" s="112" t="s">
        <v>476</v>
      </c>
      <c r="D179" s="119">
        <v>7626.4</v>
      </c>
      <c r="E179" s="119">
        <v>0</v>
      </c>
      <c r="F179" s="119">
        <v>0</v>
      </c>
      <c r="G179" s="119">
        <v>0</v>
      </c>
      <c r="H179" s="119">
        <v>7626.4</v>
      </c>
      <c r="I179" s="119">
        <v>0</v>
      </c>
      <c r="J179" s="119">
        <v>0</v>
      </c>
      <c r="K179" s="119">
        <v>0</v>
      </c>
      <c r="L179" s="119">
        <v>0</v>
      </c>
      <c r="M179" s="119">
        <v>0</v>
      </c>
      <c r="N179" s="114">
        <f t="shared" si="2"/>
        <v>7626.4</v>
      </c>
      <c r="O179" s="115"/>
      <c r="P179" s="88" t="s">
        <v>477</v>
      </c>
      <c r="Q179" s="88" t="s">
        <v>478</v>
      </c>
      <c r="R179" s="88" t="s">
        <v>479</v>
      </c>
      <c r="S179" s="88" t="s">
        <v>51</v>
      </c>
    </row>
    <row r="180" spans="1:19" ht="55.5" customHeight="1" x14ac:dyDescent="0.25">
      <c r="A180" s="111" t="s">
        <v>480</v>
      </c>
      <c r="B180" s="111" t="s">
        <v>53</v>
      </c>
      <c r="C180" s="112" t="s">
        <v>481</v>
      </c>
      <c r="D180" s="113">
        <v>0</v>
      </c>
      <c r="E180" s="113">
        <v>0</v>
      </c>
      <c r="F180" s="113">
        <v>0</v>
      </c>
      <c r="G180" s="113">
        <v>0</v>
      </c>
      <c r="H180" s="113">
        <v>0</v>
      </c>
      <c r="I180" s="113">
        <v>0</v>
      </c>
      <c r="J180" s="113">
        <v>0</v>
      </c>
      <c r="K180" s="113">
        <v>0</v>
      </c>
      <c r="L180" s="113">
        <v>0</v>
      </c>
      <c r="M180" s="113">
        <v>0</v>
      </c>
      <c r="N180" s="114">
        <f t="shared" si="2"/>
        <v>0</v>
      </c>
      <c r="O180" s="115"/>
      <c r="P180" s="88" t="s">
        <v>481</v>
      </c>
      <c r="Q180" s="88" t="s">
        <v>51</v>
      </c>
      <c r="R180" s="88" t="s">
        <v>51</v>
      </c>
      <c r="S180" s="88" t="s">
        <v>51</v>
      </c>
    </row>
    <row r="181" spans="1:19" ht="19.5" customHeight="1" x14ac:dyDescent="0.25">
      <c r="A181" s="120" t="s">
        <v>482</v>
      </c>
      <c r="B181" s="107"/>
      <c r="C181" s="121" t="s">
        <v>483</v>
      </c>
      <c r="D181" s="105">
        <v>116217265.90000001</v>
      </c>
      <c r="E181" s="105">
        <v>84300499.600000009</v>
      </c>
      <c r="F181" s="105">
        <v>50827987.100000001</v>
      </c>
      <c r="G181" s="105">
        <v>2834864.2</v>
      </c>
      <c r="H181" s="105">
        <v>31916766.300000001</v>
      </c>
      <c r="I181" s="105">
        <v>1414732.2</v>
      </c>
      <c r="J181" s="105">
        <v>1168321.6000000001</v>
      </c>
      <c r="K181" s="105">
        <v>199602.1</v>
      </c>
      <c r="L181" s="105">
        <v>201359.6</v>
      </c>
      <c r="M181" s="105">
        <v>246410.6</v>
      </c>
      <c r="N181" s="122">
        <f t="shared" si="2"/>
        <v>117631998.10000001</v>
      </c>
    </row>
    <row r="182" spans="1:19" ht="27.6" x14ac:dyDescent="0.25">
      <c r="A182" s="107" t="s">
        <v>484</v>
      </c>
      <c r="B182" s="107"/>
      <c r="C182" s="108" t="s">
        <v>485</v>
      </c>
      <c r="D182" s="109">
        <v>114942272.3</v>
      </c>
      <c r="E182" s="109">
        <v>83276634.400000006</v>
      </c>
      <c r="F182" s="109">
        <v>50154576</v>
      </c>
      <c r="G182" s="109">
        <v>2801764.2</v>
      </c>
      <c r="H182" s="109">
        <v>31665637.900000002</v>
      </c>
      <c r="I182" s="109">
        <v>1325639.8</v>
      </c>
      <c r="J182" s="109">
        <v>1087149.8</v>
      </c>
      <c r="K182" s="109">
        <v>199552.1</v>
      </c>
      <c r="L182" s="109">
        <v>198818.7</v>
      </c>
      <c r="M182" s="109">
        <v>238490</v>
      </c>
      <c r="N182" s="110">
        <f t="shared" si="2"/>
        <v>116267912.09999999</v>
      </c>
    </row>
    <row r="183" spans="1:19" ht="26.4" x14ac:dyDescent="0.25">
      <c r="A183" s="111" t="s">
        <v>486</v>
      </c>
      <c r="B183" s="111" t="s">
        <v>487</v>
      </c>
      <c r="C183" s="112" t="s">
        <v>488</v>
      </c>
      <c r="D183" s="119">
        <v>715298.3</v>
      </c>
      <c r="E183" s="119">
        <v>709505.9</v>
      </c>
      <c r="F183" s="119">
        <v>580308.69999999995</v>
      </c>
      <c r="G183" s="119">
        <v>5583.2</v>
      </c>
      <c r="H183" s="119">
        <v>5792.4</v>
      </c>
      <c r="I183" s="119">
        <v>4800</v>
      </c>
      <c r="J183" s="119">
        <v>1200</v>
      </c>
      <c r="K183" s="119">
        <v>0</v>
      </c>
      <c r="L183" s="119">
        <v>0</v>
      </c>
      <c r="M183" s="119">
        <v>3600</v>
      </c>
      <c r="N183" s="114">
        <f t="shared" si="2"/>
        <v>720098.3</v>
      </c>
      <c r="O183" s="115"/>
      <c r="P183" s="88" t="s">
        <v>488</v>
      </c>
      <c r="Q183" s="88" t="s">
        <v>51</v>
      </c>
      <c r="R183" s="88" t="s">
        <v>51</v>
      </c>
      <c r="S183" s="88" t="s">
        <v>51</v>
      </c>
    </row>
    <row r="184" spans="1:19" ht="68.25" customHeight="1" x14ac:dyDescent="0.25">
      <c r="A184" s="111" t="s">
        <v>489</v>
      </c>
      <c r="B184" s="111" t="s">
        <v>487</v>
      </c>
      <c r="C184" s="112" t="s">
        <v>490</v>
      </c>
      <c r="D184" s="123">
        <v>87814228.5</v>
      </c>
      <c r="E184" s="123">
        <v>82515799.700000003</v>
      </c>
      <c r="F184" s="123">
        <v>49574267.300000004</v>
      </c>
      <c r="G184" s="123">
        <v>2796181</v>
      </c>
      <c r="H184" s="123">
        <v>5298428.8</v>
      </c>
      <c r="I184" s="123">
        <v>1258308.3</v>
      </c>
      <c r="J184" s="123">
        <v>1085367.8</v>
      </c>
      <c r="K184" s="123">
        <v>199552.1</v>
      </c>
      <c r="L184" s="123">
        <v>198818.7</v>
      </c>
      <c r="M184" s="123">
        <v>172940.5</v>
      </c>
      <c r="N184" s="114">
        <f t="shared" si="2"/>
        <v>89072536.799999997</v>
      </c>
      <c r="O184" s="115"/>
      <c r="P184" s="88" t="s">
        <v>490</v>
      </c>
      <c r="Q184" s="88" t="s">
        <v>51</v>
      </c>
      <c r="R184" s="88" t="s">
        <v>51</v>
      </c>
      <c r="S184" s="88" t="s">
        <v>51</v>
      </c>
    </row>
    <row r="185" spans="1:19" ht="42.75" customHeight="1" x14ac:dyDescent="0.25">
      <c r="A185" s="111" t="s">
        <v>491</v>
      </c>
      <c r="B185" s="111" t="s">
        <v>487</v>
      </c>
      <c r="C185" s="112" t="s">
        <v>492</v>
      </c>
      <c r="D185" s="114">
        <v>22703508.899999999</v>
      </c>
      <c r="E185" s="114">
        <v>19763.8</v>
      </c>
      <c r="F185" s="114">
        <v>0</v>
      </c>
      <c r="G185" s="114">
        <v>0</v>
      </c>
      <c r="H185" s="114">
        <v>22683745.100000001</v>
      </c>
      <c r="I185" s="114">
        <v>31812.1</v>
      </c>
      <c r="J185" s="114">
        <v>0</v>
      </c>
      <c r="K185" s="114">
        <v>0</v>
      </c>
      <c r="L185" s="114">
        <v>0</v>
      </c>
      <c r="M185" s="114">
        <v>31812.1</v>
      </c>
      <c r="N185" s="114">
        <f t="shared" si="2"/>
        <v>22735321</v>
      </c>
      <c r="O185" s="115"/>
      <c r="P185" s="88" t="s">
        <v>492</v>
      </c>
      <c r="Q185" s="88" t="s">
        <v>51</v>
      </c>
      <c r="R185" s="88" t="s">
        <v>51</v>
      </c>
      <c r="S185" s="88" t="s">
        <v>51</v>
      </c>
    </row>
    <row r="186" spans="1:19" ht="42.75" customHeight="1" x14ac:dyDescent="0.25">
      <c r="A186" s="111" t="s">
        <v>493</v>
      </c>
      <c r="B186" s="111" t="s">
        <v>247</v>
      </c>
      <c r="C186" s="112" t="s">
        <v>494</v>
      </c>
      <c r="D186" s="114">
        <v>1194000</v>
      </c>
      <c r="E186" s="114">
        <v>0</v>
      </c>
      <c r="F186" s="114">
        <v>0</v>
      </c>
      <c r="G186" s="114">
        <v>0</v>
      </c>
      <c r="H186" s="114">
        <v>1194000</v>
      </c>
      <c r="I186" s="114">
        <v>6000</v>
      </c>
      <c r="J186" s="114">
        <v>0</v>
      </c>
      <c r="K186" s="114">
        <v>0</v>
      </c>
      <c r="L186" s="114">
        <v>0</v>
      </c>
      <c r="M186" s="114">
        <v>6000</v>
      </c>
      <c r="N186" s="114">
        <f t="shared" si="2"/>
        <v>1200000</v>
      </c>
      <c r="O186" s="115"/>
      <c r="P186" s="88" t="s">
        <v>494</v>
      </c>
      <c r="Q186" s="88" t="s">
        <v>51</v>
      </c>
      <c r="R186" s="88" t="s">
        <v>51</v>
      </c>
      <c r="S186" s="88" t="s">
        <v>51</v>
      </c>
    </row>
    <row r="187" spans="1:19" ht="97.5" customHeight="1" x14ac:dyDescent="0.25">
      <c r="A187" s="111" t="s">
        <v>495</v>
      </c>
      <c r="B187" s="111" t="s">
        <v>496</v>
      </c>
      <c r="C187" s="112" t="s">
        <v>497</v>
      </c>
      <c r="D187" s="119">
        <v>2515236.6</v>
      </c>
      <c r="E187" s="119">
        <v>31565</v>
      </c>
      <c r="F187" s="119">
        <v>0</v>
      </c>
      <c r="G187" s="119">
        <v>0</v>
      </c>
      <c r="H187" s="119">
        <v>2483671.6</v>
      </c>
      <c r="I187" s="119">
        <v>24719.4</v>
      </c>
      <c r="J187" s="119">
        <v>582</v>
      </c>
      <c r="K187" s="119">
        <v>0</v>
      </c>
      <c r="L187" s="119">
        <v>0</v>
      </c>
      <c r="M187" s="119">
        <v>24137.4</v>
      </c>
      <c r="N187" s="114">
        <f t="shared" si="2"/>
        <v>2539956</v>
      </c>
      <c r="O187" s="115"/>
      <c r="P187" s="88" t="s">
        <v>497</v>
      </c>
      <c r="Q187" s="88" t="s">
        <v>51</v>
      </c>
      <c r="R187" s="88" t="s">
        <v>51</v>
      </c>
      <c r="S187" s="88" t="s">
        <v>51</v>
      </c>
    </row>
    <row r="188" spans="1:19" ht="41.4" x14ac:dyDescent="0.25">
      <c r="A188" s="107" t="s">
        <v>498</v>
      </c>
      <c r="B188" s="107"/>
      <c r="C188" s="108" t="s">
        <v>499</v>
      </c>
      <c r="D188" s="134">
        <v>1274993.6000000001</v>
      </c>
      <c r="E188" s="134">
        <v>1023865.2000000001</v>
      </c>
      <c r="F188" s="134">
        <v>673411.1</v>
      </c>
      <c r="G188" s="134">
        <v>33100</v>
      </c>
      <c r="H188" s="134">
        <v>251128.4</v>
      </c>
      <c r="I188" s="134">
        <v>89092.400000000009</v>
      </c>
      <c r="J188" s="134">
        <v>81171.8</v>
      </c>
      <c r="K188" s="134">
        <v>50</v>
      </c>
      <c r="L188" s="134">
        <v>2540.9</v>
      </c>
      <c r="M188" s="134">
        <v>7920.6</v>
      </c>
      <c r="N188" s="110">
        <f t="shared" si="2"/>
        <v>1364086</v>
      </c>
    </row>
    <row r="189" spans="1:19" ht="29.55" customHeight="1" x14ac:dyDescent="0.25">
      <c r="A189" s="111" t="s">
        <v>500</v>
      </c>
      <c r="B189" s="111" t="s">
        <v>374</v>
      </c>
      <c r="C189" s="112" t="s">
        <v>501</v>
      </c>
      <c r="D189" s="118">
        <v>1274993.6000000001</v>
      </c>
      <c r="E189" s="118">
        <v>1023865.2000000001</v>
      </c>
      <c r="F189" s="118">
        <v>673411.1</v>
      </c>
      <c r="G189" s="118">
        <v>33100</v>
      </c>
      <c r="H189" s="118">
        <v>251128.4</v>
      </c>
      <c r="I189" s="118">
        <v>89092.400000000009</v>
      </c>
      <c r="J189" s="118">
        <v>81171.8</v>
      </c>
      <c r="K189" s="118">
        <v>50</v>
      </c>
      <c r="L189" s="118">
        <v>2540.9</v>
      </c>
      <c r="M189" s="118">
        <v>7920.6</v>
      </c>
      <c r="N189" s="114">
        <f t="shared" si="2"/>
        <v>1364086</v>
      </c>
      <c r="O189" s="115"/>
      <c r="P189" s="88" t="s">
        <v>501</v>
      </c>
      <c r="Q189" s="88" t="s">
        <v>51</v>
      </c>
      <c r="R189" s="88" t="s">
        <v>51</v>
      </c>
      <c r="S189" s="88" t="s">
        <v>51</v>
      </c>
    </row>
    <row r="190" spans="1:19" ht="17.25" customHeight="1" x14ac:dyDescent="0.25">
      <c r="A190" s="120" t="s">
        <v>502</v>
      </c>
      <c r="B190" s="107"/>
      <c r="C190" s="121" t="s">
        <v>503</v>
      </c>
      <c r="D190" s="105">
        <v>29186488.5</v>
      </c>
      <c r="E190" s="105">
        <v>27303395.900000002</v>
      </c>
      <c r="F190" s="105">
        <v>1068883.8</v>
      </c>
      <c r="G190" s="105">
        <v>57692.1</v>
      </c>
      <c r="H190" s="105">
        <v>1883092.6</v>
      </c>
      <c r="I190" s="105">
        <v>13969101.6</v>
      </c>
      <c r="J190" s="105">
        <v>12494488.4</v>
      </c>
      <c r="K190" s="105">
        <v>55175.3</v>
      </c>
      <c r="L190" s="105">
        <v>8259.7999999999993</v>
      </c>
      <c r="M190" s="105">
        <v>1474613.2</v>
      </c>
      <c r="N190" s="122">
        <f t="shared" si="2"/>
        <v>43155590.100000001</v>
      </c>
    </row>
    <row r="191" spans="1:19" ht="27.6" x14ac:dyDescent="0.25">
      <c r="A191" s="107" t="s">
        <v>504</v>
      </c>
      <c r="B191" s="107"/>
      <c r="C191" s="108" t="s">
        <v>505</v>
      </c>
      <c r="D191" s="134">
        <v>29016102.5</v>
      </c>
      <c r="E191" s="134">
        <v>27133209.400000002</v>
      </c>
      <c r="F191" s="134">
        <v>952920.9</v>
      </c>
      <c r="G191" s="134">
        <v>56581</v>
      </c>
      <c r="H191" s="134">
        <v>1882893.1</v>
      </c>
      <c r="I191" s="134">
        <v>13969101.6</v>
      </c>
      <c r="J191" s="134">
        <v>12494488.4</v>
      </c>
      <c r="K191" s="134">
        <v>55175.3</v>
      </c>
      <c r="L191" s="134">
        <v>8259.7999999999993</v>
      </c>
      <c r="M191" s="134">
        <v>1474613.2</v>
      </c>
      <c r="N191" s="110">
        <f t="shared" si="2"/>
        <v>42985204.100000001</v>
      </c>
    </row>
    <row r="192" spans="1:19" ht="26.4" x14ac:dyDescent="0.25">
      <c r="A192" s="111" t="s">
        <v>506</v>
      </c>
      <c r="B192" s="111" t="s">
        <v>149</v>
      </c>
      <c r="C192" s="112" t="s">
        <v>507</v>
      </c>
      <c r="D192" s="113">
        <v>134628</v>
      </c>
      <c r="E192" s="113">
        <v>132028</v>
      </c>
      <c r="F192" s="113">
        <v>92973.1</v>
      </c>
      <c r="G192" s="113">
        <v>4720.3999999999996</v>
      </c>
      <c r="H192" s="113">
        <v>2600</v>
      </c>
      <c r="I192" s="113">
        <v>250</v>
      </c>
      <c r="J192" s="113">
        <v>250</v>
      </c>
      <c r="K192" s="113">
        <v>0</v>
      </c>
      <c r="L192" s="113">
        <v>0</v>
      </c>
      <c r="M192" s="113">
        <v>0</v>
      </c>
      <c r="N192" s="114">
        <f t="shared" si="2"/>
        <v>134878</v>
      </c>
      <c r="O192" s="115"/>
      <c r="P192" s="88" t="s">
        <v>507</v>
      </c>
      <c r="Q192" s="88" t="s">
        <v>51</v>
      </c>
      <c r="R192" s="88" t="s">
        <v>51</v>
      </c>
      <c r="S192" s="88" t="s">
        <v>51</v>
      </c>
    </row>
    <row r="193" spans="1:19" ht="84.75" customHeight="1" x14ac:dyDescent="0.25">
      <c r="A193" s="111" t="s">
        <v>508</v>
      </c>
      <c r="B193" s="111" t="s">
        <v>149</v>
      </c>
      <c r="C193" s="112" t="s">
        <v>509</v>
      </c>
      <c r="D193" s="131">
        <v>78947.7</v>
      </c>
      <c r="E193" s="131">
        <v>78801.399999999994</v>
      </c>
      <c r="F193" s="131">
        <v>61516</v>
      </c>
      <c r="G193" s="131">
        <v>2151.1</v>
      </c>
      <c r="H193" s="131">
        <v>146.30000000000001</v>
      </c>
      <c r="I193" s="131">
        <v>19500</v>
      </c>
      <c r="J193" s="131">
        <v>17852</v>
      </c>
      <c r="K193" s="131">
        <v>13134</v>
      </c>
      <c r="L193" s="131">
        <v>305.7</v>
      </c>
      <c r="M193" s="131">
        <v>1648</v>
      </c>
      <c r="N193" s="114">
        <f t="shared" si="2"/>
        <v>98447.7</v>
      </c>
      <c r="O193" s="115"/>
      <c r="P193" s="88" t="s">
        <v>509</v>
      </c>
      <c r="Q193" s="88" t="s">
        <v>51</v>
      </c>
      <c r="R193" s="88" t="s">
        <v>51</v>
      </c>
      <c r="S193" s="88" t="s">
        <v>51</v>
      </c>
    </row>
    <row r="194" spans="1:19" ht="54" customHeight="1" x14ac:dyDescent="0.25">
      <c r="A194" s="111" t="s">
        <v>510</v>
      </c>
      <c r="B194" s="111" t="s">
        <v>511</v>
      </c>
      <c r="C194" s="112" t="s">
        <v>512</v>
      </c>
      <c r="D194" s="119">
        <v>200000</v>
      </c>
      <c r="E194" s="119">
        <v>200000</v>
      </c>
      <c r="F194" s="119">
        <v>0</v>
      </c>
      <c r="G194" s="119">
        <v>0</v>
      </c>
      <c r="H194" s="119">
        <v>0</v>
      </c>
      <c r="I194" s="119">
        <v>0</v>
      </c>
      <c r="J194" s="119">
        <v>0</v>
      </c>
      <c r="K194" s="119">
        <v>0</v>
      </c>
      <c r="L194" s="119">
        <v>0</v>
      </c>
      <c r="M194" s="119">
        <v>0</v>
      </c>
      <c r="N194" s="114">
        <f t="shared" si="2"/>
        <v>200000</v>
      </c>
      <c r="O194" s="115"/>
      <c r="P194" s="88" t="s">
        <v>512</v>
      </c>
      <c r="Q194" s="88" t="s">
        <v>51</v>
      </c>
      <c r="R194" s="88" t="s">
        <v>51</v>
      </c>
      <c r="S194" s="88" t="s">
        <v>51</v>
      </c>
    </row>
    <row r="195" spans="1:19" ht="39" customHeight="1" x14ac:dyDescent="0.25">
      <c r="A195" s="111" t="s">
        <v>513</v>
      </c>
      <c r="B195" s="111" t="s">
        <v>514</v>
      </c>
      <c r="C195" s="112" t="s">
        <v>515</v>
      </c>
      <c r="D195" s="131">
        <v>832040.8</v>
      </c>
      <c r="E195" s="131">
        <v>21234.799999999999</v>
      </c>
      <c r="F195" s="131">
        <v>8614.1</v>
      </c>
      <c r="G195" s="131">
        <v>899.9</v>
      </c>
      <c r="H195" s="131">
        <v>810806</v>
      </c>
      <c r="I195" s="131">
        <v>328296.3</v>
      </c>
      <c r="J195" s="131">
        <v>8185.6</v>
      </c>
      <c r="K195" s="131">
        <v>104</v>
      </c>
      <c r="L195" s="131">
        <v>264.89999999999998</v>
      </c>
      <c r="M195" s="131">
        <v>320110.7</v>
      </c>
      <c r="N195" s="114">
        <f t="shared" si="2"/>
        <v>1160337.1000000001</v>
      </c>
      <c r="O195" s="115"/>
      <c r="P195" s="88" t="s">
        <v>515</v>
      </c>
      <c r="Q195" s="88" t="s">
        <v>51</v>
      </c>
      <c r="R195" s="88" t="s">
        <v>51</v>
      </c>
      <c r="S195" s="88" t="s">
        <v>51</v>
      </c>
    </row>
    <row r="196" spans="1:19" ht="33" customHeight="1" x14ac:dyDescent="0.25">
      <c r="A196" s="111" t="s">
        <v>516</v>
      </c>
      <c r="B196" s="111" t="s">
        <v>149</v>
      </c>
      <c r="C196" s="112" t="s">
        <v>517</v>
      </c>
      <c r="D196" s="113">
        <v>0</v>
      </c>
      <c r="E196" s="113">
        <v>0</v>
      </c>
      <c r="F196" s="113">
        <v>0</v>
      </c>
      <c r="G196" s="113">
        <v>0</v>
      </c>
      <c r="H196" s="113">
        <v>0</v>
      </c>
      <c r="I196" s="113">
        <v>0</v>
      </c>
      <c r="J196" s="113">
        <v>0</v>
      </c>
      <c r="K196" s="113">
        <v>0</v>
      </c>
      <c r="L196" s="113">
        <v>0</v>
      </c>
      <c r="M196" s="113">
        <v>0</v>
      </c>
      <c r="N196" s="114">
        <f t="shared" si="2"/>
        <v>0</v>
      </c>
      <c r="O196" s="115"/>
      <c r="P196" s="88" t="s">
        <v>517</v>
      </c>
      <c r="Q196" s="88" t="s">
        <v>51</v>
      </c>
      <c r="R196" s="88" t="s">
        <v>51</v>
      </c>
      <c r="S196" s="88" t="s">
        <v>51</v>
      </c>
    </row>
    <row r="197" spans="1:19" ht="44.25" customHeight="1" x14ac:dyDescent="0.25">
      <c r="A197" s="111" t="s">
        <v>518</v>
      </c>
      <c r="B197" s="111" t="s">
        <v>107</v>
      </c>
      <c r="C197" s="112" t="s">
        <v>519</v>
      </c>
      <c r="D197" s="118">
        <v>62937.9</v>
      </c>
      <c r="E197" s="118">
        <v>62937.9</v>
      </c>
      <c r="F197" s="118">
        <v>205.8</v>
      </c>
      <c r="G197" s="118">
        <v>0</v>
      </c>
      <c r="H197" s="118">
        <v>0</v>
      </c>
      <c r="I197" s="118">
        <v>0</v>
      </c>
      <c r="J197" s="118">
        <v>0</v>
      </c>
      <c r="K197" s="118">
        <v>0</v>
      </c>
      <c r="L197" s="118">
        <v>0</v>
      </c>
      <c r="M197" s="118">
        <v>0</v>
      </c>
      <c r="N197" s="114">
        <f t="shared" si="2"/>
        <v>62937.9</v>
      </c>
      <c r="O197" s="115"/>
      <c r="P197" s="88" t="s">
        <v>519</v>
      </c>
      <c r="Q197" s="88" t="s">
        <v>51</v>
      </c>
      <c r="R197" s="88" t="s">
        <v>51</v>
      </c>
      <c r="S197" s="88" t="s">
        <v>51</v>
      </c>
    </row>
    <row r="198" spans="1:19" ht="42.75" customHeight="1" x14ac:dyDescent="0.25">
      <c r="A198" s="111" t="s">
        <v>520</v>
      </c>
      <c r="B198" s="111" t="s">
        <v>521</v>
      </c>
      <c r="C198" s="112" t="s">
        <v>522</v>
      </c>
      <c r="D198" s="118">
        <v>190329</v>
      </c>
      <c r="E198" s="118">
        <v>189629</v>
      </c>
      <c r="F198" s="118">
        <v>107653.7</v>
      </c>
      <c r="G198" s="118">
        <v>24930</v>
      </c>
      <c r="H198" s="118">
        <v>700</v>
      </c>
      <c r="I198" s="118">
        <v>5615</v>
      </c>
      <c r="J198" s="118">
        <v>5407.6</v>
      </c>
      <c r="K198" s="118">
        <v>375.2</v>
      </c>
      <c r="L198" s="118">
        <v>1906.4</v>
      </c>
      <c r="M198" s="118">
        <v>207.4</v>
      </c>
      <c r="N198" s="114">
        <f t="shared" si="2"/>
        <v>195944</v>
      </c>
      <c r="O198" s="115"/>
      <c r="P198" s="88" t="s">
        <v>522</v>
      </c>
      <c r="Q198" s="88" t="s">
        <v>51</v>
      </c>
      <c r="R198" s="88" t="s">
        <v>51</v>
      </c>
      <c r="S198" s="88" t="s">
        <v>51</v>
      </c>
    </row>
    <row r="199" spans="1:19" ht="69" customHeight="1" x14ac:dyDescent="0.25">
      <c r="A199" s="111" t="s">
        <v>523</v>
      </c>
      <c r="B199" s="111" t="s">
        <v>524</v>
      </c>
      <c r="C199" s="112" t="s">
        <v>525</v>
      </c>
      <c r="D199" s="123">
        <v>198706</v>
      </c>
      <c r="E199" s="123">
        <v>186906</v>
      </c>
      <c r="F199" s="123">
        <v>98602.8</v>
      </c>
      <c r="G199" s="123">
        <v>4920.8</v>
      </c>
      <c r="H199" s="123">
        <v>11800</v>
      </c>
      <c r="I199" s="123">
        <v>6233.7</v>
      </c>
      <c r="J199" s="123">
        <v>5683.7</v>
      </c>
      <c r="K199" s="123">
        <v>1885.2</v>
      </c>
      <c r="L199" s="123">
        <v>942.1</v>
      </c>
      <c r="M199" s="123">
        <v>550</v>
      </c>
      <c r="N199" s="114">
        <f t="shared" si="2"/>
        <v>204939.7</v>
      </c>
      <c r="O199" s="115"/>
      <c r="P199" s="88" t="s">
        <v>525</v>
      </c>
      <c r="Q199" s="88" t="s">
        <v>51</v>
      </c>
      <c r="R199" s="88" t="s">
        <v>51</v>
      </c>
      <c r="S199" s="88" t="s">
        <v>51</v>
      </c>
    </row>
    <row r="200" spans="1:19" ht="84.75" customHeight="1" x14ac:dyDescent="0.25">
      <c r="A200" s="111" t="s">
        <v>526</v>
      </c>
      <c r="B200" s="111" t="s">
        <v>511</v>
      </c>
      <c r="C200" s="112" t="s">
        <v>527</v>
      </c>
      <c r="D200" s="135">
        <v>222573.4</v>
      </c>
      <c r="E200" s="135">
        <v>222573.4</v>
      </c>
      <c r="F200" s="135">
        <v>178340.1</v>
      </c>
      <c r="G200" s="135">
        <v>4241.2</v>
      </c>
      <c r="H200" s="135">
        <v>0</v>
      </c>
      <c r="I200" s="135">
        <v>5088.2</v>
      </c>
      <c r="J200" s="135">
        <v>4792</v>
      </c>
      <c r="K200" s="135">
        <v>2367.1999999999998</v>
      </c>
      <c r="L200" s="135">
        <v>401.8</v>
      </c>
      <c r="M200" s="135">
        <v>296.2</v>
      </c>
      <c r="N200" s="114">
        <f t="shared" ref="N200:N264" si="3">I200+D200</f>
        <v>227661.6</v>
      </c>
      <c r="O200" s="115"/>
      <c r="P200" s="88" t="s">
        <v>527</v>
      </c>
      <c r="Q200" s="88" t="s">
        <v>51</v>
      </c>
      <c r="R200" s="88" t="s">
        <v>51</v>
      </c>
      <c r="S200" s="88" t="s">
        <v>51</v>
      </c>
    </row>
    <row r="201" spans="1:19" ht="18.75" customHeight="1" x14ac:dyDescent="0.25">
      <c r="A201" s="111" t="s">
        <v>528</v>
      </c>
      <c r="B201" s="111" t="s">
        <v>166</v>
      </c>
      <c r="C201" s="112" t="s">
        <v>529</v>
      </c>
      <c r="D201" s="113">
        <v>0</v>
      </c>
      <c r="E201" s="113">
        <v>0</v>
      </c>
      <c r="F201" s="113">
        <v>0</v>
      </c>
      <c r="G201" s="113">
        <v>0</v>
      </c>
      <c r="H201" s="113">
        <v>0</v>
      </c>
      <c r="I201" s="113">
        <v>0</v>
      </c>
      <c r="J201" s="113">
        <v>0</v>
      </c>
      <c r="K201" s="113">
        <v>0</v>
      </c>
      <c r="L201" s="113">
        <v>0</v>
      </c>
      <c r="M201" s="113">
        <v>0</v>
      </c>
      <c r="N201" s="114">
        <f t="shared" si="3"/>
        <v>0</v>
      </c>
      <c r="O201" s="115"/>
      <c r="P201" s="88" t="s">
        <v>529</v>
      </c>
      <c r="Q201" s="88" t="s">
        <v>51</v>
      </c>
      <c r="R201" s="88" t="s">
        <v>51</v>
      </c>
      <c r="S201" s="88" t="s">
        <v>51</v>
      </c>
    </row>
    <row r="202" spans="1:19" ht="45.3" customHeight="1" x14ac:dyDescent="0.25">
      <c r="A202" s="111" t="s">
        <v>530</v>
      </c>
      <c r="B202" s="111" t="s">
        <v>166</v>
      </c>
      <c r="C202" s="112" t="s">
        <v>531</v>
      </c>
      <c r="D202" s="118">
        <v>16481143.9</v>
      </c>
      <c r="E202" s="118">
        <v>16481143.9</v>
      </c>
      <c r="F202" s="118">
        <v>0</v>
      </c>
      <c r="G202" s="118">
        <v>0</v>
      </c>
      <c r="H202" s="118">
        <v>0</v>
      </c>
      <c r="I202" s="118">
        <v>11633310.1</v>
      </c>
      <c r="J202" s="118">
        <v>10829212.9</v>
      </c>
      <c r="K202" s="118">
        <v>0</v>
      </c>
      <c r="L202" s="118">
        <v>0</v>
      </c>
      <c r="M202" s="118">
        <v>804097.20000000007</v>
      </c>
      <c r="N202" s="114">
        <f t="shared" si="3"/>
        <v>28114454</v>
      </c>
      <c r="O202" s="115"/>
      <c r="P202" s="88" t="s">
        <v>531</v>
      </c>
      <c r="Q202" s="88" t="s">
        <v>51</v>
      </c>
      <c r="R202" s="88" t="s">
        <v>51</v>
      </c>
      <c r="S202" s="88" t="s">
        <v>51</v>
      </c>
    </row>
    <row r="203" spans="1:19" ht="31.5" customHeight="1" x14ac:dyDescent="0.25">
      <c r="A203" s="111" t="s">
        <v>532</v>
      </c>
      <c r="B203" s="111" t="s">
        <v>149</v>
      </c>
      <c r="C203" s="112" t="s">
        <v>533</v>
      </c>
      <c r="D203" s="123">
        <v>96820.5</v>
      </c>
      <c r="E203" s="123">
        <v>96820.5</v>
      </c>
      <c r="F203" s="123">
        <v>75224.600000000006</v>
      </c>
      <c r="G203" s="123">
        <v>4024</v>
      </c>
      <c r="H203" s="123">
        <v>0</v>
      </c>
      <c r="I203" s="123">
        <v>5383.5</v>
      </c>
      <c r="J203" s="123">
        <v>5163.5</v>
      </c>
      <c r="K203" s="123">
        <v>1411.1000000000001</v>
      </c>
      <c r="L203" s="123">
        <v>277</v>
      </c>
      <c r="M203" s="123">
        <v>220</v>
      </c>
      <c r="N203" s="114">
        <f t="shared" si="3"/>
        <v>102204</v>
      </c>
      <c r="O203" s="115"/>
      <c r="P203" s="88" t="s">
        <v>533</v>
      </c>
      <c r="Q203" s="88" t="s">
        <v>51</v>
      </c>
      <c r="R203" s="88" t="s">
        <v>51</v>
      </c>
      <c r="S203" s="88" t="s">
        <v>51</v>
      </c>
    </row>
    <row r="204" spans="1:19" ht="57" customHeight="1" x14ac:dyDescent="0.25">
      <c r="A204" s="111" t="s">
        <v>534</v>
      </c>
      <c r="B204" s="111" t="s">
        <v>149</v>
      </c>
      <c r="C204" s="112" t="s">
        <v>535</v>
      </c>
      <c r="D204" s="113">
        <v>4099.2</v>
      </c>
      <c r="E204" s="113">
        <v>4099.2</v>
      </c>
      <c r="F204" s="113">
        <v>0</v>
      </c>
      <c r="G204" s="113">
        <v>0</v>
      </c>
      <c r="H204" s="113">
        <v>0</v>
      </c>
      <c r="I204" s="113">
        <v>0</v>
      </c>
      <c r="J204" s="113">
        <v>0</v>
      </c>
      <c r="K204" s="113">
        <v>0</v>
      </c>
      <c r="L204" s="113">
        <v>0</v>
      </c>
      <c r="M204" s="113">
        <v>0</v>
      </c>
      <c r="N204" s="114">
        <f t="shared" si="3"/>
        <v>4099.2</v>
      </c>
      <c r="O204" s="115"/>
      <c r="P204" s="88" t="s">
        <v>535</v>
      </c>
      <c r="Q204" s="88" t="s">
        <v>51</v>
      </c>
      <c r="R204" s="88" t="s">
        <v>51</v>
      </c>
      <c r="S204" s="88" t="s">
        <v>51</v>
      </c>
    </row>
    <row r="205" spans="1:19" ht="56.25" customHeight="1" x14ac:dyDescent="0.25">
      <c r="A205" s="111" t="s">
        <v>536</v>
      </c>
      <c r="B205" s="111" t="s">
        <v>149</v>
      </c>
      <c r="C205" s="112" t="s">
        <v>537</v>
      </c>
      <c r="D205" s="125">
        <v>3512151</v>
      </c>
      <c r="E205" s="125">
        <v>3512151</v>
      </c>
      <c r="F205" s="125">
        <v>0</v>
      </c>
      <c r="G205" s="125">
        <v>0</v>
      </c>
      <c r="H205" s="125">
        <v>0</v>
      </c>
      <c r="I205" s="125">
        <v>0</v>
      </c>
      <c r="J205" s="125">
        <v>0</v>
      </c>
      <c r="K205" s="125">
        <v>0</v>
      </c>
      <c r="L205" s="125">
        <v>0</v>
      </c>
      <c r="M205" s="125">
        <v>0</v>
      </c>
      <c r="N205" s="114">
        <f t="shared" si="3"/>
        <v>3512151</v>
      </c>
      <c r="O205" s="115"/>
      <c r="P205" s="88" t="s">
        <v>537</v>
      </c>
      <c r="Q205" s="88" t="s">
        <v>51</v>
      </c>
      <c r="R205" s="88" t="s">
        <v>51</v>
      </c>
      <c r="S205" s="88" t="s">
        <v>51</v>
      </c>
    </row>
    <row r="206" spans="1:19" ht="69.75" customHeight="1" x14ac:dyDescent="0.25">
      <c r="A206" s="111" t="s">
        <v>538</v>
      </c>
      <c r="B206" s="111" t="s">
        <v>149</v>
      </c>
      <c r="C206" s="112" t="s">
        <v>539</v>
      </c>
      <c r="D206" s="119">
        <v>18000</v>
      </c>
      <c r="E206" s="119">
        <v>18000</v>
      </c>
      <c r="F206" s="119">
        <v>0</v>
      </c>
      <c r="G206" s="119">
        <v>0</v>
      </c>
      <c r="H206" s="119">
        <v>0</v>
      </c>
      <c r="I206" s="119">
        <v>0</v>
      </c>
      <c r="J206" s="119">
        <v>0</v>
      </c>
      <c r="K206" s="119">
        <v>0</v>
      </c>
      <c r="L206" s="119">
        <v>0</v>
      </c>
      <c r="M206" s="119">
        <v>0</v>
      </c>
      <c r="N206" s="114">
        <f t="shared" si="3"/>
        <v>18000</v>
      </c>
      <c r="O206" s="115"/>
      <c r="P206" s="88" t="s">
        <v>539</v>
      </c>
      <c r="Q206" s="88" t="s">
        <v>51</v>
      </c>
      <c r="R206" s="88" t="s">
        <v>51</v>
      </c>
      <c r="S206" s="88" t="s">
        <v>51</v>
      </c>
    </row>
    <row r="207" spans="1:19" ht="66" x14ac:dyDescent="0.25">
      <c r="A207" s="111" t="s">
        <v>540</v>
      </c>
      <c r="B207" s="111" t="s">
        <v>166</v>
      </c>
      <c r="C207" s="112" t="s">
        <v>541</v>
      </c>
      <c r="D207" s="130">
        <v>0</v>
      </c>
      <c r="E207" s="130">
        <v>0</v>
      </c>
      <c r="F207" s="130">
        <v>0</v>
      </c>
      <c r="G207" s="130">
        <v>0</v>
      </c>
      <c r="H207" s="130">
        <v>0</v>
      </c>
      <c r="I207" s="130">
        <v>0</v>
      </c>
      <c r="J207" s="130">
        <v>0</v>
      </c>
      <c r="K207" s="130">
        <v>0</v>
      </c>
      <c r="L207" s="130">
        <v>0</v>
      </c>
      <c r="M207" s="130">
        <v>0</v>
      </c>
      <c r="N207" s="114">
        <f t="shared" si="3"/>
        <v>0</v>
      </c>
      <c r="O207" s="115"/>
      <c r="P207" s="88" t="s">
        <v>541</v>
      </c>
      <c r="Q207" s="88" t="s">
        <v>51</v>
      </c>
      <c r="R207" s="88" t="s">
        <v>51</v>
      </c>
      <c r="S207" s="88" t="s">
        <v>51</v>
      </c>
    </row>
    <row r="208" spans="1:19" ht="79.2" x14ac:dyDescent="0.25">
      <c r="A208" s="111" t="s">
        <v>542</v>
      </c>
      <c r="B208" s="111" t="s">
        <v>166</v>
      </c>
      <c r="C208" s="112" t="s">
        <v>543</v>
      </c>
      <c r="D208" s="113">
        <v>0</v>
      </c>
      <c r="E208" s="113">
        <v>0</v>
      </c>
      <c r="F208" s="113">
        <v>0</v>
      </c>
      <c r="G208" s="113">
        <v>0</v>
      </c>
      <c r="H208" s="113">
        <v>0</v>
      </c>
      <c r="I208" s="113">
        <v>0</v>
      </c>
      <c r="J208" s="113">
        <v>0</v>
      </c>
      <c r="K208" s="113">
        <v>0</v>
      </c>
      <c r="L208" s="113">
        <v>0</v>
      </c>
      <c r="M208" s="113">
        <v>0</v>
      </c>
      <c r="N208" s="114">
        <f t="shared" si="3"/>
        <v>0</v>
      </c>
      <c r="O208" s="115"/>
      <c r="P208" s="88" t="s">
        <v>543</v>
      </c>
      <c r="Q208" s="88" t="s">
        <v>51</v>
      </c>
      <c r="R208" s="88" t="s">
        <v>51</v>
      </c>
      <c r="S208" s="88" t="s">
        <v>51</v>
      </c>
    </row>
    <row r="209" spans="1:19" ht="84.75" customHeight="1" x14ac:dyDescent="0.25">
      <c r="A209" s="111" t="s">
        <v>544</v>
      </c>
      <c r="B209" s="111" t="s">
        <v>110</v>
      </c>
      <c r="C209" s="112" t="s">
        <v>545</v>
      </c>
      <c r="D209" s="118">
        <v>33073.599999999999</v>
      </c>
      <c r="E209" s="118">
        <v>33073.599999999999</v>
      </c>
      <c r="F209" s="118">
        <v>20597.5</v>
      </c>
      <c r="G209" s="118">
        <v>1010.9</v>
      </c>
      <c r="H209" s="118">
        <v>0</v>
      </c>
      <c r="I209" s="118">
        <v>18724.2</v>
      </c>
      <c r="J209" s="118">
        <v>17754.2</v>
      </c>
      <c r="K209" s="118">
        <v>9465</v>
      </c>
      <c r="L209" s="118">
        <v>2556.6</v>
      </c>
      <c r="M209" s="118">
        <v>970</v>
      </c>
      <c r="N209" s="114">
        <f t="shared" si="3"/>
        <v>51797.8</v>
      </c>
      <c r="O209" s="115"/>
      <c r="P209" s="88" t="s">
        <v>545</v>
      </c>
      <c r="Q209" s="88" t="s">
        <v>51</v>
      </c>
      <c r="R209" s="88" t="s">
        <v>51</v>
      </c>
      <c r="S209" s="88" t="s">
        <v>51</v>
      </c>
    </row>
    <row r="210" spans="1:19" ht="21" customHeight="1" x14ac:dyDescent="0.25">
      <c r="A210" s="111" t="s">
        <v>546</v>
      </c>
      <c r="B210" s="111" t="s">
        <v>547</v>
      </c>
      <c r="C210" s="112" t="s">
        <v>548</v>
      </c>
      <c r="D210" s="118">
        <v>724536.3</v>
      </c>
      <c r="E210" s="118">
        <v>122443.7</v>
      </c>
      <c r="F210" s="118">
        <v>4346.3</v>
      </c>
      <c r="G210" s="118">
        <v>0</v>
      </c>
      <c r="H210" s="118">
        <v>602092.6</v>
      </c>
      <c r="I210" s="118">
        <v>0</v>
      </c>
      <c r="J210" s="118">
        <v>0</v>
      </c>
      <c r="K210" s="118">
        <v>0</v>
      </c>
      <c r="L210" s="118">
        <v>0</v>
      </c>
      <c r="M210" s="118">
        <v>0</v>
      </c>
      <c r="N210" s="114">
        <f t="shared" si="3"/>
        <v>724536.3</v>
      </c>
      <c r="O210" s="115"/>
      <c r="P210" s="88" t="s">
        <v>548</v>
      </c>
      <c r="Q210" s="88" t="s">
        <v>51</v>
      </c>
      <c r="R210" s="88" t="s">
        <v>51</v>
      </c>
      <c r="S210" s="88" t="s">
        <v>51</v>
      </c>
    </row>
    <row r="211" spans="1:19" ht="46.5" customHeight="1" x14ac:dyDescent="0.25">
      <c r="A211" s="111" t="s">
        <v>549</v>
      </c>
      <c r="B211" s="111" t="s">
        <v>166</v>
      </c>
      <c r="C211" s="112" t="s">
        <v>550</v>
      </c>
      <c r="D211" s="118">
        <v>1112153.8999999999</v>
      </c>
      <c r="E211" s="118">
        <v>1112153.8999999999</v>
      </c>
      <c r="F211" s="118">
        <v>0</v>
      </c>
      <c r="G211" s="118">
        <v>0</v>
      </c>
      <c r="H211" s="118">
        <v>0</v>
      </c>
      <c r="I211" s="118">
        <v>595000</v>
      </c>
      <c r="J211" s="118">
        <v>582560</v>
      </c>
      <c r="K211" s="118">
        <v>0</v>
      </c>
      <c r="L211" s="118">
        <v>0</v>
      </c>
      <c r="M211" s="118">
        <v>12440</v>
      </c>
      <c r="N211" s="114">
        <f t="shared" si="3"/>
        <v>1707153.9</v>
      </c>
      <c r="O211" s="115"/>
      <c r="P211" s="88" t="s">
        <v>550</v>
      </c>
      <c r="Q211" s="88" t="s">
        <v>51</v>
      </c>
      <c r="R211" s="88" t="s">
        <v>51</v>
      </c>
      <c r="S211" s="88" t="s">
        <v>51</v>
      </c>
    </row>
    <row r="212" spans="1:19" ht="61.5" customHeight="1" x14ac:dyDescent="0.25">
      <c r="A212" s="111" t="s">
        <v>551</v>
      </c>
      <c r="B212" s="111" t="s">
        <v>107</v>
      </c>
      <c r="C212" s="112" t="s">
        <v>552</v>
      </c>
      <c r="D212" s="118">
        <v>300471.90000000002</v>
      </c>
      <c r="E212" s="118">
        <v>24471.9</v>
      </c>
      <c r="F212" s="118">
        <v>18241.7</v>
      </c>
      <c r="G212" s="118">
        <v>454</v>
      </c>
      <c r="H212" s="118">
        <v>276000</v>
      </c>
      <c r="I212" s="118">
        <v>0</v>
      </c>
      <c r="J212" s="118">
        <v>0</v>
      </c>
      <c r="K212" s="118">
        <v>0</v>
      </c>
      <c r="L212" s="118">
        <v>0</v>
      </c>
      <c r="M212" s="118">
        <v>0</v>
      </c>
      <c r="N212" s="114">
        <f t="shared" si="3"/>
        <v>300471.90000000002</v>
      </c>
      <c r="O212" s="115"/>
      <c r="P212" s="88" t="s">
        <v>552</v>
      </c>
      <c r="Q212" s="88" t="s">
        <v>51</v>
      </c>
      <c r="R212" s="88" t="s">
        <v>51</v>
      </c>
      <c r="S212" s="88" t="s">
        <v>51</v>
      </c>
    </row>
    <row r="213" spans="1:19" ht="30.75" customHeight="1" x14ac:dyDescent="0.25">
      <c r="A213" s="111" t="s">
        <v>553</v>
      </c>
      <c r="B213" s="111" t="s">
        <v>234</v>
      </c>
      <c r="C213" s="112" t="s">
        <v>554</v>
      </c>
      <c r="D213" s="123">
        <v>139715.6</v>
      </c>
      <c r="E213" s="123">
        <v>134715.6</v>
      </c>
      <c r="F213" s="123">
        <v>80574.899999999994</v>
      </c>
      <c r="G213" s="123">
        <v>6507.3</v>
      </c>
      <c r="H213" s="123">
        <v>5000</v>
      </c>
      <c r="I213" s="123">
        <v>5584.7</v>
      </c>
      <c r="J213" s="123">
        <v>5039.3999999999996</v>
      </c>
      <c r="K213" s="123">
        <v>140</v>
      </c>
      <c r="L213" s="123">
        <v>1287.4000000000001</v>
      </c>
      <c r="M213" s="123">
        <v>545.29999999999995</v>
      </c>
      <c r="N213" s="114">
        <f t="shared" si="3"/>
        <v>145300.30000000002</v>
      </c>
      <c r="O213" s="115"/>
      <c r="P213" s="88" t="s">
        <v>554</v>
      </c>
      <c r="Q213" s="88" t="s">
        <v>51</v>
      </c>
      <c r="R213" s="88" t="s">
        <v>51</v>
      </c>
      <c r="S213" s="88" t="s">
        <v>51</v>
      </c>
    </row>
    <row r="214" spans="1:19" ht="45.3" customHeight="1" x14ac:dyDescent="0.25">
      <c r="A214" s="111" t="s">
        <v>555</v>
      </c>
      <c r="B214" s="111" t="s">
        <v>107</v>
      </c>
      <c r="C214" s="112" t="s">
        <v>556</v>
      </c>
      <c r="D214" s="113">
        <v>67000</v>
      </c>
      <c r="E214" s="113">
        <v>50850.8</v>
      </c>
      <c r="F214" s="113">
        <v>0</v>
      </c>
      <c r="G214" s="113">
        <v>350</v>
      </c>
      <c r="H214" s="113">
        <v>16149.2</v>
      </c>
      <c r="I214" s="113">
        <v>0</v>
      </c>
      <c r="J214" s="113">
        <v>0</v>
      </c>
      <c r="K214" s="113">
        <v>0</v>
      </c>
      <c r="L214" s="113">
        <v>0</v>
      </c>
      <c r="M214" s="113">
        <v>0</v>
      </c>
      <c r="N214" s="114">
        <f t="shared" si="3"/>
        <v>67000</v>
      </c>
      <c r="O214" s="115"/>
      <c r="P214" s="88" t="s">
        <v>556</v>
      </c>
      <c r="Q214" s="88" t="s">
        <v>51</v>
      </c>
      <c r="R214" s="88" t="s">
        <v>51</v>
      </c>
      <c r="S214" s="88" t="s">
        <v>51</v>
      </c>
    </row>
    <row r="215" spans="1:19" ht="60" customHeight="1" x14ac:dyDescent="0.25">
      <c r="A215" s="111" t="s">
        <v>557</v>
      </c>
      <c r="B215" s="111" t="s">
        <v>514</v>
      </c>
      <c r="C215" s="112" t="s">
        <v>558</v>
      </c>
      <c r="D215" s="113">
        <v>0</v>
      </c>
      <c r="E215" s="113">
        <v>0</v>
      </c>
      <c r="F215" s="113">
        <v>0</v>
      </c>
      <c r="G215" s="113">
        <v>0</v>
      </c>
      <c r="H215" s="113">
        <v>0</v>
      </c>
      <c r="I215" s="113">
        <v>0</v>
      </c>
      <c r="J215" s="113">
        <v>0</v>
      </c>
      <c r="K215" s="113">
        <v>0</v>
      </c>
      <c r="L215" s="113">
        <v>0</v>
      </c>
      <c r="M215" s="113">
        <v>0</v>
      </c>
      <c r="N215" s="114">
        <f t="shared" si="3"/>
        <v>0</v>
      </c>
      <c r="O215" s="115"/>
      <c r="P215" s="88" t="s">
        <v>558</v>
      </c>
      <c r="Q215" s="88" t="s">
        <v>51</v>
      </c>
      <c r="R215" s="88" t="s">
        <v>51</v>
      </c>
      <c r="S215" s="88" t="s">
        <v>51</v>
      </c>
    </row>
    <row r="216" spans="1:19" ht="42" customHeight="1" x14ac:dyDescent="0.25">
      <c r="A216" s="111" t="s">
        <v>559</v>
      </c>
      <c r="B216" s="111" t="s">
        <v>399</v>
      </c>
      <c r="C216" s="112" t="s">
        <v>560</v>
      </c>
      <c r="D216" s="118">
        <v>143999</v>
      </c>
      <c r="E216" s="118">
        <v>0</v>
      </c>
      <c r="F216" s="118">
        <v>0</v>
      </c>
      <c r="G216" s="118">
        <v>0</v>
      </c>
      <c r="H216" s="118">
        <v>143999</v>
      </c>
      <c r="I216" s="118">
        <v>75</v>
      </c>
      <c r="J216" s="118">
        <v>0</v>
      </c>
      <c r="K216" s="118">
        <v>0</v>
      </c>
      <c r="L216" s="118">
        <v>0</v>
      </c>
      <c r="M216" s="118">
        <v>75</v>
      </c>
      <c r="N216" s="114">
        <f t="shared" si="3"/>
        <v>144074</v>
      </c>
      <c r="O216" s="115"/>
      <c r="P216" s="88" t="s">
        <v>560</v>
      </c>
      <c r="Q216" s="88" t="s">
        <v>51</v>
      </c>
      <c r="R216" s="88" t="s">
        <v>51</v>
      </c>
      <c r="S216" s="88" t="s">
        <v>51</v>
      </c>
    </row>
    <row r="217" spans="1:19" ht="31.5" customHeight="1" x14ac:dyDescent="0.25">
      <c r="A217" s="111" t="s">
        <v>561</v>
      </c>
      <c r="B217" s="111" t="s">
        <v>562</v>
      </c>
      <c r="C217" s="112" t="s">
        <v>563</v>
      </c>
      <c r="D217" s="118">
        <v>3886962.2</v>
      </c>
      <c r="E217" s="118">
        <v>3886962.2</v>
      </c>
      <c r="F217" s="118">
        <v>0</v>
      </c>
      <c r="G217" s="118">
        <v>0</v>
      </c>
      <c r="H217" s="118">
        <v>0</v>
      </c>
      <c r="I217" s="118">
        <v>1023172</v>
      </c>
      <c r="J217" s="118">
        <v>973630</v>
      </c>
      <c r="K217" s="118">
        <v>0</v>
      </c>
      <c r="L217" s="118">
        <v>0</v>
      </c>
      <c r="M217" s="118">
        <v>49542</v>
      </c>
      <c r="N217" s="114">
        <f t="shared" si="3"/>
        <v>4910134.2</v>
      </c>
      <c r="O217" s="115"/>
      <c r="P217" s="88" t="s">
        <v>563</v>
      </c>
      <c r="Q217" s="88" t="s">
        <v>51</v>
      </c>
      <c r="R217" s="88" t="s">
        <v>51</v>
      </c>
      <c r="S217" s="88" t="s">
        <v>51</v>
      </c>
    </row>
    <row r="218" spans="1:19" ht="54.75" customHeight="1" x14ac:dyDescent="0.25">
      <c r="A218" s="111" t="s">
        <v>564</v>
      </c>
      <c r="B218" s="111" t="s">
        <v>149</v>
      </c>
      <c r="C218" s="112" t="s">
        <v>565</v>
      </c>
      <c r="D218" s="123">
        <v>318631.59999999998</v>
      </c>
      <c r="E218" s="123">
        <v>308031.59999999998</v>
      </c>
      <c r="F218" s="123">
        <v>206030.30000000002</v>
      </c>
      <c r="G218" s="123">
        <v>2371.4</v>
      </c>
      <c r="H218" s="123">
        <v>10600</v>
      </c>
      <c r="I218" s="123">
        <v>40120.6</v>
      </c>
      <c r="J218" s="123">
        <v>38957.5</v>
      </c>
      <c r="K218" s="123">
        <v>26293.600000000002</v>
      </c>
      <c r="L218" s="123">
        <v>317.89999999999998</v>
      </c>
      <c r="M218" s="123">
        <v>1163.0999999999999</v>
      </c>
      <c r="N218" s="114">
        <f t="shared" si="3"/>
        <v>358752.19999999995</v>
      </c>
      <c r="O218" s="115"/>
      <c r="P218" s="88" t="s">
        <v>565</v>
      </c>
      <c r="Q218" s="88" t="s">
        <v>51</v>
      </c>
      <c r="R218" s="88" t="s">
        <v>51</v>
      </c>
      <c r="S218" s="88" t="s">
        <v>51</v>
      </c>
    </row>
    <row r="219" spans="1:19" ht="54.75" customHeight="1" x14ac:dyDescent="0.25">
      <c r="A219" s="111" t="s">
        <v>566</v>
      </c>
      <c r="B219" s="111" t="s">
        <v>146</v>
      </c>
      <c r="C219" s="112" t="s">
        <v>567</v>
      </c>
      <c r="D219" s="114">
        <v>257181</v>
      </c>
      <c r="E219" s="114">
        <v>254181</v>
      </c>
      <c r="F219" s="114">
        <v>0</v>
      </c>
      <c r="G219" s="114">
        <v>0</v>
      </c>
      <c r="H219" s="114">
        <v>3000</v>
      </c>
      <c r="I219" s="114">
        <v>129248.3</v>
      </c>
      <c r="J219" s="114">
        <v>0</v>
      </c>
      <c r="K219" s="114">
        <v>0</v>
      </c>
      <c r="L219" s="114">
        <v>0</v>
      </c>
      <c r="M219" s="114">
        <v>129248.3</v>
      </c>
      <c r="N219" s="114">
        <f t="shared" si="3"/>
        <v>386429.3</v>
      </c>
      <c r="O219" s="115"/>
      <c r="P219" s="88" t="s">
        <v>567</v>
      </c>
      <c r="Q219" s="88" t="s">
        <v>51</v>
      </c>
      <c r="R219" s="88" t="s">
        <v>51</v>
      </c>
      <c r="S219" s="88" t="s">
        <v>51</v>
      </c>
    </row>
    <row r="220" spans="1:19" ht="34.5" customHeight="1" x14ac:dyDescent="0.25">
      <c r="A220" s="111" t="s">
        <v>568</v>
      </c>
      <c r="B220" s="111" t="s">
        <v>149</v>
      </c>
      <c r="C220" s="112" t="s">
        <v>569</v>
      </c>
      <c r="D220" s="119">
        <v>0</v>
      </c>
      <c r="E220" s="119">
        <v>0</v>
      </c>
      <c r="F220" s="119">
        <v>0</v>
      </c>
      <c r="G220" s="119">
        <v>0</v>
      </c>
      <c r="H220" s="119">
        <v>0</v>
      </c>
      <c r="I220" s="119">
        <v>153500</v>
      </c>
      <c r="J220" s="119">
        <v>0</v>
      </c>
      <c r="K220" s="119">
        <v>0</v>
      </c>
      <c r="L220" s="119">
        <v>0</v>
      </c>
      <c r="M220" s="119">
        <v>153500</v>
      </c>
      <c r="N220" s="114">
        <f t="shared" si="3"/>
        <v>153500</v>
      </c>
      <c r="O220" s="115"/>
      <c r="P220" s="88" t="s">
        <v>569</v>
      </c>
      <c r="Q220" s="88" t="s">
        <v>51</v>
      </c>
      <c r="R220" s="88" t="s">
        <v>51</v>
      </c>
      <c r="S220" s="88" t="s">
        <v>51</v>
      </c>
    </row>
    <row r="221" spans="1:19" ht="60.75" customHeight="1" x14ac:dyDescent="0.25">
      <c r="A221" s="111" t="s">
        <v>570</v>
      </c>
      <c r="B221" s="111" t="s">
        <v>166</v>
      </c>
      <c r="C221" s="112" t="s">
        <v>571</v>
      </c>
      <c r="D221" s="130">
        <v>0</v>
      </c>
      <c r="E221" s="130">
        <v>0</v>
      </c>
      <c r="F221" s="130">
        <v>0</v>
      </c>
      <c r="G221" s="130">
        <v>0</v>
      </c>
      <c r="H221" s="130">
        <v>0</v>
      </c>
      <c r="I221" s="130">
        <v>0</v>
      </c>
      <c r="J221" s="130">
        <v>0</v>
      </c>
      <c r="K221" s="130">
        <v>0</v>
      </c>
      <c r="L221" s="130">
        <v>0</v>
      </c>
      <c r="M221" s="130">
        <v>0</v>
      </c>
      <c r="N221" s="114">
        <f t="shared" si="3"/>
        <v>0</v>
      </c>
      <c r="O221" s="115"/>
      <c r="P221" s="88" t="s">
        <v>571</v>
      </c>
      <c r="Q221" s="88" t="s">
        <v>51</v>
      </c>
      <c r="R221" s="88" t="s">
        <v>51</v>
      </c>
      <c r="S221" s="88" t="s">
        <v>51</v>
      </c>
    </row>
    <row r="222" spans="1:19" ht="57" customHeight="1" x14ac:dyDescent="0.25">
      <c r="A222" s="111" t="s">
        <v>572</v>
      </c>
      <c r="B222" s="111" t="s">
        <v>166</v>
      </c>
      <c r="C222" s="112" t="s">
        <v>573</v>
      </c>
      <c r="D222" s="113">
        <v>0</v>
      </c>
      <c r="E222" s="113">
        <v>0</v>
      </c>
      <c r="F222" s="113">
        <v>0</v>
      </c>
      <c r="G222" s="113">
        <v>0</v>
      </c>
      <c r="H222" s="113">
        <v>0</v>
      </c>
      <c r="I222" s="113">
        <v>0</v>
      </c>
      <c r="J222" s="113">
        <v>0</v>
      </c>
      <c r="K222" s="113">
        <v>0</v>
      </c>
      <c r="L222" s="113">
        <v>0</v>
      </c>
      <c r="M222" s="113">
        <v>0</v>
      </c>
      <c r="N222" s="114">
        <f t="shared" si="3"/>
        <v>0</v>
      </c>
      <c r="O222" s="115"/>
      <c r="P222" s="88" t="s">
        <v>573</v>
      </c>
      <c r="Q222" s="88" t="s">
        <v>51</v>
      </c>
      <c r="R222" s="88" t="s">
        <v>51</v>
      </c>
      <c r="S222" s="88" t="s">
        <v>51</v>
      </c>
    </row>
    <row r="223" spans="1:19" ht="18" customHeight="1" x14ac:dyDescent="0.25">
      <c r="A223" s="107" t="s">
        <v>574</v>
      </c>
      <c r="B223" s="107"/>
      <c r="C223" s="108" t="s">
        <v>575</v>
      </c>
      <c r="D223" s="124">
        <v>136786</v>
      </c>
      <c r="E223" s="124">
        <v>136586.5</v>
      </c>
      <c r="F223" s="124">
        <v>108907.3</v>
      </c>
      <c r="G223" s="124">
        <v>761.1</v>
      </c>
      <c r="H223" s="124">
        <v>199.5</v>
      </c>
      <c r="I223" s="124">
        <v>0</v>
      </c>
      <c r="J223" s="124">
        <v>0</v>
      </c>
      <c r="K223" s="124">
        <v>0</v>
      </c>
      <c r="L223" s="124">
        <v>0</v>
      </c>
      <c r="M223" s="124">
        <v>0</v>
      </c>
      <c r="N223" s="110">
        <f t="shared" si="3"/>
        <v>136786</v>
      </c>
    </row>
    <row r="224" spans="1:19" ht="33" customHeight="1" x14ac:dyDescent="0.25">
      <c r="A224" s="111" t="s">
        <v>576</v>
      </c>
      <c r="B224" s="111" t="s">
        <v>149</v>
      </c>
      <c r="C224" s="112" t="s">
        <v>577</v>
      </c>
      <c r="D224" s="113">
        <v>136786</v>
      </c>
      <c r="E224" s="113">
        <v>136586.5</v>
      </c>
      <c r="F224" s="113">
        <v>108907.3</v>
      </c>
      <c r="G224" s="113">
        <v>761.1</v>
      </c>
      <c r="H224" s="113">
        <v>199.5</v>
      </c>
      <c r="I224" s="113">
        <v>0</v>
      </c>
      <c r="J224" s="113">
        <v>0</v>
      </c>
      <c r="K224" s="113">
        <v>0</v>
      </c>
      <c r="L224" s="113">
        <v>0</v>
      </c>
      <c r="M224" s="113">
        <v>0</v>
      </c>
      <c r="N224" s="114">
        <f t="shared" si="3"/>
        <v>136786</v>
      </c>
      <c r="O224" s="115"/>
      <c r="P224" s="88" t="s">
        <v>577</v>
      </c>
      <c r="Q224" s="88" t="s">
        <v>51</v>
      </c>
      <c r="R224" s="88" t="s">
        <v>51</v>
      </c>
      <c r="S224" s="88" t="s">
        <v>51</v>
      </c>
    </row>
    <row r="225" spans="1:19" ht="52.8" x14ac:dyDescent="0.25">
      <c r="A225" s="111" t="s">
        <v>578</v>
      </c>
      <c r="B225" s="111" t="s">
        <v>149</v>
      </c>
      <c r="C225" s="112" t="s">
        <v>579</v>
      </c>
      <c r="D225" s="125">
        <v>0</v>
      </c>
      <c r="E225" s="125">
        <v>0</v>
      </c>
      <c r="F225" s="125">
        <v>0</v>
      </c>
      <c r="G225" s="125">
        <v>0</v>
      </c>
      <c r="H225" s="125">
        <v>0</v>
      </c>
      <c r="I225" s="125">
        <v>0</v>
      </c>
      <c r="J225" s="125">
        <v>0</v>
      </c>
      <c r="K225" s="125">
        <v>0</v>
      </c>
      <c r="L225" s="125">
        <v>0</v>
      </c>
      <c r="M225" s="125">
        <v>0</v>
      </c>
      <c r="N225" s="114">
        <f t="shared" si="3"/>
        <v>0</v>
      </c>
      <c r="O225" s="115"/>
      <c r="P225" s="88" t="s">
        <v>579</v>
      </c>
      <c r="Q225" s="88" t="s">
        <v>51</v>
      </c>
      <c r="R225" s="88" t="s">
        <v>51</v>
      </c>
      <c r="S225" s="88" t="s">
        <v>51</v>
      </c>
    </row>
    <row r="226" spans="1:19" ht="27.6" x14ac:dyDescent="0.25">
      <c r="A226" s="107" t="s">
        <v>580</v>
      </c>
      <c r="B226" s="107"/>
      <c r="C226" s="108" t="s">
        <v>581</v>
      </c>
      <c r="D226" s="110">
        <v>33600</v>
      </c>
      <c r="E226" s="110">
        <v>33600</v>
      </c>
      <c r="F226" s="110">
        <v>7055.6</v>
      </c>
      <c r="G226" s="110">
        <v>350</v>
      </c>
      <c r="H226" s="110">
        <v>0</v>
      </c>
      <c r="I226" s="110">
        <v>0</v>
      </c>
      <c r="J226" s="110">
        <v>0</v>
      </c>
      <c r="K226" s="110">
        <v>0</v>
      </c>
      <c r="L226" s="110">
        <v>0</v>
      </c>
      <c r="M226" s="110">
        <v>0</v>
      </c>
      <c r="N226" s="110">
        <f t="shared" si="3"/>
        <v>33600</v>
      </c>
    </row>
    <row r="227" spans="1:19" ht="29.25" customHeight="1" x14ac:dyDescent="0.25">
      <c r="A227" s="111" t="s">
        <v>582</v>
      </c>
      <c r="B227" s="111" t="s">
        <v>149</v>
      </c>
      <c r="C227" s="112" t="s">
        <v>583</v>
      </c>
      <c r="D227" s="119">
        <v>33600</v>
      </c>
      <c r="E227" s="119">
        <v>33600</v>
      </c>
      <c r="F227" s="119">
        <v>7055.6</v>
      </c>
      <c r="G227" s="119">
        <v>350</v>
      </c>
      <c r="H227" s="119">
        <v>0</v>
      </c>
      <c r="I227" s="119">
        <v>0</v>
      </c>
      <c r="J227" s="119">
        <v>0</v>
      </c>
      <c r="K227" s="119">
        <v>0</v>
      </c>
      <c r="L227" s="119">
        <v>0</v>
      </c>
      <c r="M227" s="119">
        <v>0</v>
      </c>
      <c r="N227" s="114">
        <f t="shared" si="3"/>
        <v>33600</v>
      </c>
      <c r="O227" s="115"/>
      <c r="P227" s="88" t="s">
        <v>583</v>
      </c>
      <c r="Q227" s="88" t="s">
        <v>51</v>
      </c>
      <c r="R227" s="88" t="s">
        <v>51</v>
      </c>
      <c r="S227" s="88" t="s">
        <v>51</v>
      </c>
    </row>
    <row r="228" spans="1:19" ht="45.3" customHeight="1" x14ac:dyDescent="0.25">
      <c r="A228" s="120" t="s">
        <v>584</v>
      </c>
      <c r="B228" s="107"/>
      <c r="C228" s="121" t="s">
        <v>585</v>
      </c>
      <c r="D228" s="105">
        <v>83463353.600000009</v>
      </c>
      <c r="E228" s="105">
        <v>81633542.100000009</v>
      </c>
      <c r="F228" s="105">
        <v>0</v>
      </c>
      <c r="G228" s="105">
        <v>0</v>
      </c>
      <c r="H228" s="105">
        <v>1829811.5</v>
      </c>
      <c r="I228" s="105">
        <v>2000000</v>
      </c>
      <c r="J228" s="105">
        <v>0</v>
      </c>
      <c r="K228" s="105">
        <v>0</v>
      </c>
      <c r="L228" s="105">
        <v>0</v>
      </c>
      <c r="M228" s="105">
        <v>2000000</v>
      </c>
      <c r="N228" s="122">
        <f t="shared" si="3"/>
        <v>85463353.600000009</v>
      </c>
    </row>
    <row r="229" spans="1:19" ht="41.4" x14ac:dyDescent="0.25">
      <c r="A229" s="107" t="s">
        <v>586</v>
      </c>
      <c r="B229" s="107"/>
      <c r="C229" s="108" t="s">
        <v>585</v>
      </c>
      <c r="D229" s="134">
        <v>83463353.600000009</v>
      </c>
      <c r="E229" s="134">
        <v>81633542.100000009</v>
      </c>
      <c r="F229" s="134">
        <v>0</v>
      </c>
      <c r="G229" s="134">
        <v>0</v>
      </c>
      <c r="H229" s="134">
        <v>1829811.5</v>
      </c>
      <c r="I229" s="134">
        <v>2000000</v>
      </c>
      <c r="J229" s="134">
        <v>0</v>
      </c>
      <c r="K229" s="134">
        <v>0</v>
      </c>
      <c r="L229" s="134">
        <v>0</v>
      </c>
      <c r="M229" s="134">
        <v>2000000</v>
      </c>
      <c r="N229" s="110">
        <f t="shared" si="3"/>
        <v>85463353.600000009</v>
      </c>
    </row>
    <row r="230" spans="1:19" ht="30.75" customHeight="1" x14ac:dyDescent="0.25">
      <c r="A230" s="111" t="s">
        <v>587</v>
      </c>
      <c r="B230" s="111" t="s">
        <v>53</v>
      </c>
      <c r="C230" s="112" t="s">
        <v>588</v>
      </c>
      <c r="D230" s="118">
        <v>79098895.299999997</v>
      </c>
      <c r="E230" s="118">
        <v>79098895.299999997</v>
      </c>
      <c r="F230" s="118">
        <v>0</v>
      </c>
      <c r="G230" s="118">
        <v>0</v>
      </c>
      <c r="H230" s="118">
        <v>0</v>
      </c>
      <c r="I230" s="118">
        <v>0</v>
      </c>
      <c r="J230" s="118">
        <v>0</v>
      </c>
      <c r="K230" s="118">
        <v>0</v>
      </c>
      <c r="L230" s="118">
        <v>0</v>
      </c>
      <c r="M230" s="118">
        <v>0</v>
      </c>
      <c r="N230" s="114">
        <f t="shared" si="3"/>
        <v>79098895.299999997</v>
      </c>
      <c r="O230" s="115"/>
      <c r="P230" s="88" t="s">
        <v>588</v>
      </c>
      <c r="Q230" s="88" t="s">
        <v>51</v>
      </c>
      <c r="R230" s="88" t="s">
        <v>51</v>
      </c>
      <c r="S230" s="88" t="s">
        <v>51</v>
      </c>
    </row>
    <row r="231" spans="1:19" ht="58.5" customHeight="1" x14ac:dyDescent="0.25">
      <c r="A231" s="111" t="s">
        <v>589</v>
      </c>
      <c r="B231" s="111" t="s">
        <v>53</v>
      </c>
      <c r="C231" s="112" t="s">
        <v>590</v>
      </c>
      <c r="D231" s="125">
        <v>100000</v>
      </c>
      <c r="E231" s="125">
        <v>0</v>
      </c>
      <c r="F231" s="125">
        <v>0</v>
      </c>
      <c r="G231" s="125">
        <v>0</v>
      </c>
      <c r="H231" s="125">
        <v>100000</v>
      </c>
      <c r="I231" s="125">
        <v>0</v>
      </c>
      <c r="J231" s="125">
        <v>0</v>
      </c>
      <c r="K231" s="125">
        <v>0</v>
      </c>
      <c r="L231" s="125">
        <v>0</v>
      </c>
      <c r="M231" s="125">
        <v>0</v>
      </c>
      <c r="N231" s="114">
        <f t="shared" si="3"/>
        <v>100000</v>
      </c>
      <c r="O231" s="115"/>
      <c r="P231" s="88" t="s">
        <v>590</v>
      </c>
      <c r="Q231" s="88" t="s">
        <v>51</v>
      </c>
      <c r="R231" s="88" t="s">
        <v>51</v>
      </c>
      <c r="S231" s="88" t="s">
        <v>51</v>
      </c>
    </row>
    <row r="232" spans="1:19" ht="56.25" customHeight="1" x14ac:dyDescent="0.25">
      <c r="A232" s="111" t="s">
        <v>591</v>
      </c>
      <c r="B232" s="111" t="s">
        <v>53</v>
      </c>
      <c r="C232" s="112" t="s">
        <v>592</v>
      </c>
      <c r="D232" s="119">
        <v>504458.3</v>
      </c>
      <c r="E232" s="119">
        <v>334646.8</v>
      </c>
      <c r="F232" s="119">
        <v>0</v>
      </c>
      <c r="G232" s="119">
        <v>0</v>
      </c>
      <c r="H232" s="119">
        <v>169811.5</v>
      </c>
      <c r="I232" s="119">
        <v>0</v>
      </c>
      <c r="J232" s="119">
        <v>0</v>
      </c>
      <c r="K232" s="119">
        <v>0</v>
      </c>
      <c r="L232" s="119">
        <v>0</v>
      </c>
      <c r="M232" s="119">
        <v>0</v>
      </c>
      <c r="N232" s="114">
        <f t="shared" si="3"/>
        <v>504458.3</v>
      </c>
      <c r="O232" s="115"/>
      <c r="P232" s="88" t="s">
        <v>592</v>
      </c>
      <c r="Q232" s="88" t="s">
        <v>51</v>
      </c>
      <c r="R232" s="88" t="s">
        <v>51</v>
      </c>
      <c r="S232" s="88" t="s">
        <v>51</v>
      </c>
    </row>
    <row r="233" spans="1:19" ht="71.25" customHeight="1" x14ac:dyDescent="0.25">
      <c r="A233" s="111" t="s">
        <v>593</v>
      </c>
      <c r="B233" s="111" t="s">
        <v>53</v>
      </c>
      <c r="C233" s="112" t="s">
        <v>594</v>
      </c>
      <c r="D233" s="130">
        <v>1060000</v>
      </c>
      <c r="E233" s="130">
        <v>0</v>
      </c>
      <c r="F233" s="130">
        <v>0</v>
      </c>
      <c r="G233" s="130">
        <v>0</v>
      </c>
      <c r="H233" s="130">
        <v>1060000</v>
      </c>
      <c r="I233" s="130">
        <v>0</v>
      </c>
      <c r="J233" s="130">
        <v>0</v>
      </c>
      <c r="K233" s="130">
        <v>0</v>
      </c>
      <c r="L233" s="130">
        <v>0</v>
      </c>
      <c r="M233" s="130">
        <v>0</v>
      </c>
      <c r="N233" s="114">
        <f t="shared" si="3"/>
        <v>1060000</v>
      </c>
      <c r="O233" s="115"/>
      <c r="P233" s="88" t="s">
        <v>594</v>
      </c>
      <c r="Q233" s="88" t="s">
        <v>51</v>
      </c>
      <c r="R233" s="88" t="s">
        <v>51</v>
      </c>
      <c r="S233" s="88" t="s">
        <v>51</v>
      </c>
    </row>
    <row r="234" spans="1:19" ht="58.5" customHeight="1" x14ac:dyDescent="0.25">
      <c r="A234" s="111" t="s">
        <v>595</v>
      </c>
      <c r="B234" s="111" t="s">
        <v>53</v>
      </c>
      <c r="C234" s="112" t="s">
        <v>596</v>
      </c>
      <c r="D234" s="113">
        <v>500000</v>
      </c>
      <c r="E234" s="113">
        <v>0</v>
      </c>
      <c r="F234" s="113">
        <v>0</v>
      </c>
      <c r="G234" s="113">
        <v>0</v>
      </c>
      <c r="H234" s="113">
        <v>500000</v>
      </c>
      <c r="I234" s="113">
        <v>2000000</v>
      </c>
      <c r="J234" s="113">
        <v>0</v>
      </c>
      <c r="K234" s="113">
        <v>0</v>
      </c>
      <c r="L234" s="113">
        <v>0</v>
      </c>
      <c r="M234" s="113">
        <v>2000000</v>
      </c>
      <c r="N234" s="114">
        <f t="shared" si="3"/>
        <v>2500000</v>
      </c>
      <c r="O234" s="115"/>
      <c r="P234" s="88" t="s">
        <v>596</v>
      </c>
      <c r="Q234" s="88" t="s">
        <v>51</v>
      </c>
      <c r="R234" s="88" t="s">
        <v>51</v>
      </c>
      <c r="S234" s="88" t="s">
        <v>51</v>
      </c>
    </row>
    <row r="235" spans="1:19" ht="72" customHeight="1" x14ac:dyDescent="0.25">
      <c r="A235" s="111" t="s">
        <v>597</v>
      </c>
      <c r="B235" s="111" t="s">
        <v>53</v>
      </c>
      <c r="C235" s="112" t="s">
        <v>598</v>
      </c>
      <c r="D235" s="113">
        <v>2200000</v>
      </c>
      <c r="E235" s="113">
        <v>2200000</v>
      </c>
      <c r="F235" s="113">
        <v>0</v>
      </c>
      <c r="G235" s="113">
        <v>0</v>
      </c>
      <c r="H235" s="113">
        <v>0</v>
      </c>
      <c r="I235" s="113">
        <v>0</v>
      </c>
      <c r="J235" s="113">
        <v>0</v>
      </c>
      <c r="K235" s="113">
        <v>0</v>
      </c>
      <c r="L235" s="113">
        <v>0</v>
      </c>
      <c r="M235" s="113">
        <v>0</v>
      </c>
      <c r="N235" s="114">
        <f t="shared" si="3"/>
        <v>2200000</v>
      </c>
      <c r="O235" s="115"/>
      <c r="P235" s="88" t="s">
        <v>598</v>
      </c>
      <c r="Q235" s="88" t="s">
        <v>51</v>
      </c>
      <c r="R235" s="88" t="s">
        <v>51</v>
      </c>
      <c r="S235" s="88" t="s">
        <v>51</v>
      </c>
    </row>
    <row r="236" spans="1:19" ht="27.75" customHeight="1" x14ac:dyDescent="0.25">
      <c r="A236" s="120" t="s">
        <v>599</v>
      </c>
      <c r="B236" s="107"/>
      <c r="C236" s="121" t="s">
        <v>600</v>
      </c>
      <c r="D236" s="105">
        <v>109077128.5</v>
      </c>
      <c r="E236" s="105">
        <v>107151784.5</v>
      </c>
      <c r="F236" s="105">
        <v>3250854.5</v>
      </c>
      <c r="G236" s="105">
        <v>394515.10000000003</v>
      </c>
      <c r="H236" s="105">
        <v>1925344</v>
      </c>
      <c r="I236" s="105">
        <v>6655977.2000000002</v>
      </c>
      <c r="J236" s="105">
        <v>4946354.2</v>
      </c>
      <c r="K236" s="105">
        <v>283281.40000000002</v>
      </c>
      <c r="L236" s="105">
        <v>119227.90000000001</v>
      </c>
      <c r="M236" s="105">
        <v>1709623</v>
      </c>
      <c r="N236" s="122">
        <f t="shared" si="3"/>
        <v>115733105.7</v>
      </c>
    </row>
    <row r="237" spans="1:19" ht="27.6" x14ac:dyDescent="0.25">
      <c r="A237" s="107" t="s">
        <v>601</v>
      </c>
      <c r="B237" s="107"/>
      <c r="C237" s="108" t="s">
        <v>602</v>
      </c>
      <c r="D237" s="109">
        <v>19870925</v>
      </c>
      <c r="E237" s="109">
        <v>17954813.5</v>
      </c>
      <c r="F237" s="109">
        <v>3011228.3000000003</v>
      </c>
      <c r="G237" s="109">
        <v>389224.60000000003</v>
      </c>
      <c r="H237" s="109">
        <v>1916111.5</v>
      </c>
      <c r="I237" s="109">
        <v>6655976.7999999998</v>
      </c>
      <c r="J237" s="109">
        <v>4946353.8</v>
      </c>
      <c r="K237" s="109">
        <v>283281.40000000002</v>
      </c>
      <c r="L237" s="109">
        <v>119227.90000000001</v>
      </c>
      <c r="M237" s="109">
        <v>1709623</v>
      </c>
      <c r="N237" s="110">
        <f t="shared" si="3"/>
        <v>26526901.800000001</v>
      </c>
    </row>
    <row r="238" spans="1:19" ht="29.25" customHeight="1" x14ac:dyDescent="0.25">
      <c r="A238" s="111" t="s">
        <v>603</v>
      </c>
      <c r="B238" s="111" t="s">
        <v>604</v>
      </c>
      <c r="C238" s="112" t="s">
        <v>605</v>
      </c>
      <c r="D238" s="119">
        <v>91982.7</v>
      </c>
      <c r="E238" s="119">
        <v>91982.7</v>
      </c>
      <c r="F238" s="119">
        <v>69466</v>
      </c>
      <c r="G238" s="119">
        <v>4739.8999999999996</v>
      </c>
      <c r="H238" s="119">
        <v>0</v>
      </c>
      <c r="I238" s="119">
        <v>1378.5</v>
      </c>
      <c r="J238" s="119">
        <v>1378.5</v>
      </c>
      <c r="K238" s="119">
        <v>0</v>
      </c>
      <c r="L238" s="119">
        <v>678.5</v>
      </c>
      <c r="M238" s="119">
        <v>0</v>
      </c>
      <c r="N238" s="114">
        <f t="shared" si="3"/>
        <v>93361.2</v>
      </c>
      <c r="O238" s="115"/>
      <c r="P238" s="88" t="s">
        <v>605</v>
      </c>
      <c r="Q238" s="88" t="s">
        <v>51</v>
      </c>
      <c r="R238" s="88" t="s">
        <v>51</v>
      </c>
      <c r="S238" s="88" t="s">
        <v>51</v>
      </c>
    </row>
    <row r="239" spans="1:19" ht="29.25" customHeight="1" x14ac:dyDescent="0.25">
      <c r="A239" s="111" t="s">
        <v>606</v>
      </c>
      <c r="B239" s="111" t="s">
        <v>107</v>
      </c>
      <c r="C239" s="112" t="s">
        <v>607</v>
      </c>
      <c r="D239" s="118">
        <v>75256.3</v>
      </c>
      <c r="E239" s="118">
        <v>0</v>
      </c>
      <c r="F239" s="118">
        <v>0</v>
      </c>
      <c r="G239" s="118">
        <v>0</v>
      </c>
      <c r="H239" s="118">
        <v>75256.3</v>
      </c>
      <c r="I239" s="118">
        <v>87805.8</v>
      </c>
      <c r="J239" s="118">
        <v>0</v>
      </c>
      <c r="K239" s="118">
        <v>0</v>
      </c>
      <c r="L239" s="118">
        <v>0</v>
      </c>
      <c r="M239" s="118">
        <v>87805.8</v>
      </c>
      <c r="N239" s="114">
        <f t="shared" si="3"/>
        <v>163062.1</v>
      </c>
      <c r="O239" s="115"/>
      <c r="P239" s="88" t="s">
        <v>607</v>
      </c>
      <c r="Q239" s="88" t="s">
        <v>51</v>
      </c>
      <c r="R239" s="88" t="s">
        <v>51</v>
      </c>
      <c r="S239" s="88" t="s">
        <v>51</v>
      </c>
    </row>
    <row r="240" spans="1:19" ht="33.75" customHeight="1" x14ac:dyDescent="0.25">
      <c r="A240" s="111" t="s">
        <v>608</v>
      </c>
      <c r="B240" s="111" t="s">
        <v>609</v>
      </c>
      <c r="C240" s="112" t="s">
        <v>610</v>
      </c>
      <c r="D240" s="118">
        <v>3290749</v>
      </c>
      <c r="E240" s="118">
        <v>3290587</v>
      </c>
      <c r="F240" s="118">
        <v>1047466.4</v>
      </c>
      <c r="G240" s="118">
        <v>57018.200000000004</v>
      </c>
      <c r="H240" s="118">
        <v>162</v>
      </c>
      <c r="I240" s="118">
        <v>457375.5</v>
      </c>
      <c r="J240" s="118">
        <v>416608.60000000003</v>
      </c>
      <c r="K240" s="118">
        <v>140725.5</v>
      </c>
      <c r="L240" s="118">
        <v>80325.3</v>
      </c>
      <c r="M240" s="118">
        <v>40766.9</v>
      </c>
      <c r="N240" s="114">
        <f t="shared" si="3"/>
        <v>3748124.5</v>
      </c>
      <c r="O240" s="115"/>
      <c r="P240" s="88" t="s">
        <v>610</v>
      </c>
      <c r="Q240" s="88" t="s">
        <v>51</v>
      </c>
      <c r="R240" s="88" t="s">
        <v>51</v>
      </c>
      <c r="S240" s="88" t="s">
        <v>51</v>
      </c>
    </row>
    <row r="241" spans="1:19" ht="67.5" customHeight="1" x14ac:dyDescent="0.25">
      <c r="A241" s="111" t="s">
        <v>611</v>
      </c>
      <c r="B241" s="111" t="s">
        <v>166</v>
      </c>
      <c r="C241" s="112" t="s">
        <v>612</v>
      </c>
      <c r="D241" s="118">
        <v>1371373.1</v>
      </c>
      <c r="E241" s="118">
        <v>1371373.1</v>
      </c>
      <c r="F241" s="118">
        <v>0</v>
      </c>
      <c r="G241" s="118">
        <v>0</v>
      </c>
      <c r="H241" s="118">
        <v>0</v>
      </c>
      <c r="I241" s="118">
        <v>4737841.0999999996</v>
      </c>
      <c r="J241" s="118">
        <v>4180256.5</v>
      </c>
      <c r="K241" s="118">
        <v>0</v>
      </c>
      <c r="L241" s="118">
        <v>0</v>
      </c>
      <c r="M241" s="118">
        <v>557584.6</v>
      </c>
      <c r="N241" s="114">
        <f t="shared" si="3"/>
        <v>6109214.1999999993</v>
      </c>
      <c r="O241" s="115"/>
      <c r="P241" s="88" t="s">
        <v>612</v>
      </c>
      <c r="Q241" s="88" t="s">
        <v>51</v>
      </c>
      <c r="R241" s="88" t="s">
        <v>51</v>
      </c>
      <c r="S241" s="88" t="s">
        <v>51</v>
      </c>
    </row>
    <row r="242" spans="1:19" ht="72.75" customHeight="1" x14ac:dyDescent="0.25">
      <c r="A242" s="111" t="s">
        <v>613</v>
      </c>
      <c r="B242" s="111" t="s">
        <v>110</v>
      </c>
      <c r="C242" s="112" t="s">
        <v>614</v>
      </c>
      <c r="D242" s="118">
        <v>233846.39999999999</v>
      </c>
      <c r="E242" s="118">
        <v>233846.39999999999</v>
      </c>
      <c r="F242" s="118">
        <v>175485.6</v>
      </c>
      <c r="G242" s="118">
        <v>4178.3</v>
      </c>
      <c r="H242" s="118">
        <v>0</v>
      </c>
      <c r="I242" s="118">
        <v>180030.80000000002</v>
      </c>
      <c r="J242" s="118">
        <v>175052.80000000002</v>
      </c>
      <c r="K242" s="118">
        <v>107405.40000000001</v>
      </c>
      <c r="L242" s="118">
        <v>28281.100000000002</v>
      </c>
      <c r="M242" s="118">
        <v>4978</v>
      </c>
      <c r="N242" s="114">
        <f t="shared" si="3"/>
        <v>413877.2</v>
      </c>
      <c r="O242" s="115"/>
      <c r="P242" s="88" t="s">
        <v>614</v>
      </c>
      <c r="Q242" s="88" t="s">
        <v>51</v>
      </c>
      <c r="R242" s="88" t="s">
        <v>51</v>
      </c>
      <c r="S242" s="88" t="s">
        <v>51</v>
      </c>
    </row>
    <row r="243" spans="1:19" ht="33.75" customHeight="1" x14ac:dyDescent="0.25">
      <c r="A243" s="111" t="s">
        <v>615</v>
      </c>
      <c r="B243" s="111" t="s">
        <v>149</v>
      </c>
      <c r="C243" s="112" t="s">
        <v>616</v>
      </c>
      <c r="D243" s="118">
        <v>101769.8</v>
      </c>
      <c r="E243" s="118">
        <v>101769.8</v>
      </c>
      <c r="F243" s="118">
        <v>2229.6999999999998</v>
      </c>
      <c r="G243" s="118">
        <v>0</v>
      </c>
      <c r="H243" s="118">
        <v>0</v>
      </c>
      <c r="I243" s="118">
        <v>0</v>
      </c>
      <c r="J243" s="118">
        <v>0</v>
      </c>
      <c r="K243" s="118">
        <v>0</v>
      </c>
      <c r="L243" s="118">
        <v>0</v>
      </c>
      <c r="M243" s="118">
        <v>0</v>
      </c>
      <c r="N243" s="114">
        <f t="shared" si="3"/>
        <v>101769.8</v>
      </c>
      <c r="O243" s="115"/>
      <c r="P243" s="88" t="s">
        <v>616</v>
      </c>
      <c r="Q243" s="88" t="s">
        <v>51</v>
      </c>
      <c r="R243" s="88" t="s">
        <v>51</v>
      </c>
      <c r="S243" s="88" t="s">
        <v>51</v>
      </c>
    </row>
    <row r="244" spans="1:19" ht="55.5" customHeight="1" x14ac:dyDescent="0.25">
      <c r="A244" s="111" t="s">
        <v>617</v>
      </c>
      <c r="B244" s="111" t="s">
        <v>618</v>
      </c>
      <c r="C244" s="112" t="s">
        <v>619</v>
      </c>
      <c r="D244" s="123">
        <v>1098179.2</v>
      </c>
      <c r="E244" s="123">
        <v>1098179.2</v>
      </c>
      <c r="F244" s="123">
        <v>604198.5</v>
      </c>
      <c r="G244" s="123">
        <v>126784.1</v>
      </c>
      <c r="H244" s="123">
        <v>0</v>
      </c>
      <c r="I244" s="123">
        <v>11228.9</v>
      </c>
      <c r="J244" s="123">
        <v>10667.1</v>
      </c>
      <c r="K244" s="123">
        <v>4129</v>
      </c>
      <c r="L244" s="123">
        <v>1559.9</v>
      </c>
      <c r="M244" s="123">
        <v>561.79999999999995</v>
      </c>
      <c r="N244" s="114">
        <f t="shared" si="3"/>
        <v>1109408.0999999999</v>
      </c>
      <c r="O244" s="115"/>
      <c r="P244" s="88" t="s">
        <v>619</v>
      </c>
      <c r="Q244" s="88" t="s">
        <v>51</v>
      </c>
      <c r="R244" s="88" t="s">
        <v>51</v>
      </c>
      <c r="S244" s="88" t="s">
        <v>51</v>
      </c>
    </row>
    <row r="245" spans="1:19" ht="59.55" customHeight="1" x14ac:dyDescent="0.25">
      <c r="A245" s="111" t="s">
        <v>620</v>
      </c>
      <c r="B245" s="111" t="s">
        <v>618</v>
      </c>
      <c r="C245" s="112" t="s">
        <v>621</v>
      </c>
      <c r="D245" s="119">
        <v>106152</v>
      </c>
      <c r="E245" s="119">
        <v>0</v>
      </c>
      <c r="F245" s="119">
        <v>0</v>
      </c>
      <c r="G245" s="119">
        <v>0</v>
      </c>
      <c r="H245" s="119">
        <v>106152</v>
      </c>
      <c r="I245" s="119">
        <v>0</v>
      </c>
      <c r="J245" s="119">
        <v>0</v>
      </c>
      <c r="K245" s="119">
        <v>0</v>
      </c>
      <c r="L245" s="119">
        <v>0</v>
      </c>
      <c r="M245" s="119">
        <v>0</v>
      </c>
      <c r="N245" s="114">
        <f t="shared" si="3"/>
        <v>106152</v>
      </c>
      <c r="O245" s="115"/>
      <c r="P245" s="88" t="s">
        <v>621</v>
      </c>
      <c r="Q245" s="88" t="s">
        <v>51</v>
      </c>
      <c r="R245" s="88" t="s">
        <v>51</v>
      </c>
      <c r="S245" s="88" t="s">
        <v>51</v>
      </c>
    </row>
    <row r="246" spans="1:19" ht="93.75" customHeight="1" x14ac:dyDescent="0.25">
      <c r="A246" s="111" t="s">
        <v>622</v>
      </c>
      <c r="B246" s="111" t="s">
        <v>618</v>
      </c>
      <c r="C246" s="112" t="s">
        <v>623</v>
      </c>
      <c r="D246" s="118">
        <v>1691184.1</v>
      </c>
      <c r="E246" s="118">
        <v>1379211.8</v>
      </c>
      <c r="F246" s="118">
        <v>651242.30000000005</v>
      </c>
      <c r="G246" s="118">
        <v>119229.5</v>
      </c>
      <c r="H246" s="118">
        <v>311972.3</v>
      </c>
      <c r="I246" s="118">
        <v>37681.199999999997</v>
      </c>
      <c r="J246" s="118">
        <v>34796.800000000003</v>
      </c>
      <c r="K246" s="118">
        <v>13378.7</v>
      </c>
      <c r="L246" s="118">
        <v>4271</v>
      </c>
      <c r="M246" s="118">
        <v>2884.4</v>
      </c>
      <c r="N246" s="114">
        <f t="shared" si="3"/>
        <v>1728865.3</v>
      </c>
      <c r="O246" s="115"/>
      <c r="P246" s="88" t="s">
        <v>623</v>
      </c>
      <c r="Q246" s="88" t="s">
        <v>51</v>
      </c>
      <c r="R246" s="88" t="s">
        <v>51</v>
      </c>
      <c r="S246" s="88" t="s">
        <v>51</v>
      </c>
    </row>
    <row r="247" spans="1:19" ht="42.75" customHeight="1" x14ac:dyDescent="0.25">
      <c r="A247" s="111" t="s">
        <v>624</v>
      </c>
      <c r="B247" s="111" t="s">
        <v>104</v>
      </c>
      <c r="C247" s="112" t="s">
        <v>625</v>
      </c>
      <c r="D247" s="118">
        <v>487218.60000000003</v>
      </c>
      <c r="E247" s="118">
        <v>487218.60000000003</v>
      </c>
      <c r="F247" s="118">
        <v>275746.2</v>
      </c>
      <c r="G247" s="118">
        <v>66580.3</v>
      </c>
      <c r="H247" s="118">
        <v>0</v>
      </c>
      <c r="I247" s="118">
        <v>22286.400000000001</v>
      </c>
      <c r="J247" s="118">
        <v>19580.900000000001</v>
      </c>
      <c r="K247" s="118">
        <v>3026.5</v>
      </c>
      <c r="L247" s="118">
        <v>2651.6</v>
      </c>
      <c r="M247" s="118">
        <v>2705.5</v>
      </c>
      <c r="N247" s="114">
        <f t="shared" si="3"/>
        <v>509505.00000000006</v>
      </c>
      <c r="O247" s="115"/>
      <c r="P247" s="88" t="s">
        <v>625</v>
      </c>
      <c r="Q247" s="88" t="s">
        <v>51</v>
      </c>
      <c r="R247" s="88" t="s">
        <v>51</v>
      </c>
      <c r="S247" s="88" t="s">
        <v>51</v>
      </c>
    </row>
    <row r="248" spans="1:19" ht="96.75" customHeight="1" x14ac:dyDescent="0.25">
      <c r="A248" s="111" t="s">
        <v>626</v>
      </c>
      <c r="B248" s="111" t="s">
        <v>627</v>
      </c>
      <c r="C248" s="112" t="s">
        <v>628</v>
      </c>
      <c r="D248" s="123">
        <v>157333.4</v>
      </c>
      <c r="E248" s="123">
        <v>157333.4</v>
      </c>
      <c r="F248" s="123">
        <v>117107.6</v>
      </c>
      <c r="G248" s="123">
        <v>7675.9000000000005</v>
      </c>
      <c r="H248" s="123">
        <v>0</v>
      </c>
      <c r="I248" s="123">
        <v>22871.5</v>
      </c>
      <c r="J248" s="123">
        <v>21410.5</v>
      </c>
      <c r="K248" s="123">
        <v>13129.9</v>
      </c>
      <c r="L248" s="123">
        <v>1014</v>
      </c>
      <c r="M248" s="123">
        <v>1461</v>
      </c>
      <c r="N248" s="114">
        <f t="shared" si="3"/>
        <v>180204.9</v>
      </c>
      <c r="O248" s="115"/>
      <c r="P248" s="88" t="s">
        <v>628</v>
      </c>
      <c r="Q248" s="88" t="s">
        <v>51</v>
      </c>
      <c r="R248" s="88" t="s">
        <v>51</v>
      </c>
      <c r="S248" s="88" t="s">
        <v>51</v>
      </c>
    </row>
    <row r="249" spans="1:19" ht="42.75" customHeight="1" x14ac:dyDescent="0.25">
      <c r="A249" s="136" t="s">
        <v>629</v>
      </c>
      <c r="B249" s="136" t="s">
        <v>604</v>
      </c>
      <c r="C249" s="137" t="s">
        <v>630</v>
      </c>
      <c r="D249" s="119">
        <v>0</v>
      </c>
      <c r="E249" s="119">
        <v>0</v>
      </c>
      <c r="F249" s="119">
        <v>0</v>
      </c>
      <c r="G249" s="119">
        <v>0</v>
      </c>
      <c r="H249" s="119">
        <v>0</v>
      </c>
      <c r="I249" s="119">
        <v>1000000</v>
      </c>
      <c r="J249" s="119">
        <v>0</v>
      </c>
      <c r="K249" s="119">
        <v>0</v>
      </c>
      <c r="L249" s="119">
        <v>0</v>
      </c>
      <c r="M249" s="119">
        <v>1000000</v>
      </c>
      <c r="N249" s="114">
        <f t="shared" si="3"/>
        <v>1000000</v>
      </c>
      <c r="O249" s="115"/>
      <c r="P249" s="88" t="s">
        <v>630</v>
      </c>
      <c r="Q249" s="88" t="s">
        <v>51</v>
      </c>
      <c r="R249" s="88" t="s">
        <v>51</v>
      </c>
      <c r="S249" s="88" t="s">
        <v>51</v>
      </c>
    </row>
    <row r="250" spans="1:19" ht="32.25" customHeight="1" x14ac:dyDescent="0.25">
      <c r="A250" s="138" t="s">
        <v>631</v>
      </c>
      <c r="B250" s="138" t="s">
        <v>604</v>
      </c>
      <c r="C250" s="139" t="s">
        <v>632</v>
      </c>
      <c r="D250" s="125">
        <v>922568.9</v>
      </c>
      <c r="E250" s="125">
        <v>0</v>
      </c>
      <c r="F250" s="125">
        <v>0</v>
      </c>
      <c r="G250" s="125">
        <v>0</v>
      </c>
      <c r="H250" s="125">
        <v>922568.9</v>
      </c>
      <c r="I250" s="125">
        <v>0</v>
      </c>
      <c r="J250" s="125">
        <v>0</v>
      </c>
      <c r="K250" s="125">
        <v>0</v>
      </c>
      <c r="L250" s="125">
        <v>0</v>
      </c>
      <c r="M250" s="125">
        <v>0</v>
      </c>
      <c r="N250" s="114">
        <f>L250+D250</f>
        <v>922568.9</v>
      </c>
      <c r="O250" s="115"/>
    </row>
    <row r="251" spans="1:19" ht="111" customHeight="1" x14ac:dyDescent="0.25">
      <c r="A251" s="111" t="s">
        <v>633</v>
      </c>
      <c r="B251" s="111" t="s">
        <v>604</v>
      </c>
      <c r="C251" s="112" t="s">
        <v>634</v>
      </c>
      <c r="D251" s="119">
        <v>319770.8</v>
      </c>
      <c r="E251" s="119">
        <v>319770.8</v>
      </c>
      <c r="F251" s="119">
        <v>0</v>
      </c>
      <c r="G251" s="119">
        <v>0</v>
      </c>
      <c r="H251" s="119">
        <v>0</v>
      </c>
      <c r="I251" s="119">
        <v>0</v>
      </c>
      <c r="J251" s="119">
        <v>0</v>
      </c>
      <c r="K251" s="119">
        <v>0</v>
      </c>
      <c r="L251" s="119">
        <v>0</v>
      </c>
      <c r="M251" s="119">
        <v>0</v>
      </c>
      <c r="N251" s="114">
        <f t="shared" si="3"/>
        <v>319770.8</v>
      </c>
      <c r="O251" s="115"/>
      <c r="P251" s="88" t="s">
        <v>635</v>
      </c>
      <c r="Q251" s="88" t="s">
        <v>636</v>
      </c>
      <c r="R251" s="88" t="s">
        <v>51</v>
      </c>
      <c r="S251" s="88" t="s">
        <v>51</v>
      </c>
    </row>
    <row r="252" spans="1:19" ht="43.5" customHeight="1" x14ac:dyDescent="0.25">
      <c r="A252" s="111" t="s">
        <v>637</v>
      </c>
      <c r="B252" s="111" t="s">
        <v>604</v>
      </c>
      <c r="C252" s="112" t="s">
        <v>638</v>
      </c>
      <c r="D252" s="123">
        <v>106631.90000000001</v>
      </c>
      <c r="E252" s="123">
        <v>106631.90000000001</v>
      </c>
      <c r="F252" s="123">
        <v>34511.300000000003</v>
      </c>
      <c r="G252" s="123">
        <v>1297.2</v>
      </c>
      <c r="H252" s="123">
        <v>0</v>
      </c>
      <c r="I252" s="123">
        <v>1270.5</v>
      </c>
      <c r="J252" s="123">
        <v>1270.5</v>
      </c>
      <c r="K252" s="123">
        <v>815.4</v>
      </c>
      <c r="L252" s="123">
        <v>32.299999999999997</v>
      </c>
      <c r="M252" s="123">
        <v>0</v>
      </c>
      <c r="N252" s="114">
        <f t="shared" si="3"/>
        <v>107902.40000000001</v>
      </c>
      <c r="O252" s="115"/>
      <c r="P252" s="88" t="s">
        <v>638</v>
      </c>
      <c r="Q252" s="88" t="s">
        <v>51</v>
      </c>
      <c r="R252" s="88" t="s">
        <v>51</v>
      </c>
      <c r="S252" s="88" t="s">
        <v>51</v>
      </c>
    </row>
    <row r="253" spans="1:19" ht="32.25" customHeight="1" x14ac:dyDescent="0.25">
      <c r="A253" s="111" t="s">
        <v>639</v>
      </c>
      <c r="B253" s="111" t="s">
        <v>604</v>
      </c>
      <c r="C253" s="112" t="s">
        <v>640</v>
      </c>
      <c r="D253" s="114">
        <v>1089948.8999999999</v>
      </c>
      <c r="E253" s="114">
        <v>1089948.8999999999</v>
      </c>
      <c r="F253" s="114">
        <v>0</v>
      </c>
      <c r="G253" s="114">
        <v>0</v>
      </c>
      <c r="H253" s="114">
        <v>0</v>
      </c>
      <c r="I253" s="114">
        <v>0</v>
      </c>
      <c r="J253" s="114">
        <v>0</v>
      </c>
      <c r="K253" s="114">
        <v>0</v>
      </c>
      <c r="L253" s="114">
        <v>0</v>
      </c>
      <c r="M253" s="114">
        <v>0</v>
      </c>
      <c r="N253" s="114">
        <f t="shared" si="3"/>
        <v>1089948.8999999999</v>
      </c>
      <c r="O253" s="115"/>
      <c r="P253" s="88" t="s">
        <v>640</v>
      </c>
      <c r="Q253" s="88" t="s">
        <v>51</v>
      </c>
      <c r="R253" s="88" t="s">
        <v>51</v>
      </c>
      <c r="S253" s="88" t="s">
        <v>51</v>
      </c>
    </row>
    <row r="254" spans="1:19" ht="52.8" x14ac:dyDescent="0.25">
      <c r="A254" s="111" t="s">
        <v>641</v>
      </c>
      <c r="B254" s="111" t="s">
        <v>604</v>
      </c>
      <c r="C254" s="112" t="s">
        <v>642</v>
      </c>
      <c r="D254" s="119">
        <v>8071917.5</v>
      </c>
      <c r="E254" s="119">
        <v>8071917.5</v>
      </c>
      <c r="F254" s="119">
        <v>0</v>
      </c>
      <c r="G254" s="119">
        <v>0</v>
      </c>
      <c r="H254" s="119">
        <v>0</v>
      </c>
      <c r="I254" s="119">
        <v>0</v>
      </c>
      <c r="J254" s="119">
        <v>0</v>
      </c>
      <c r="K254" s="119">
        <v>0</v>
      </c>
      <c r="L254" s="119">
        <v>0</v>
      </c>
      <c r="M254" s="119">
        <v>0</v>
      </c>
      <c r="N254" s="114">
        <f t="shared" si="3"/>
        <v>8071917.5</v>
      </c>
      <c r="O254" s="115"/>
      <c r="P254" s="88" t="s">
        <v>642</v>
      </c>
      <c r="Q254" s="88" t="s">
        <v>51</v>
      </c>
      <c r="R254" s="88" t="s">
        <v>51</v>
      </c>
      <c r="S254" s="88" t="s">
        <v>51</v>
      </c>
    </row>
    <row r="255" spans="1:19" ht="45.3" customHeight="1" x14ac:dyDescent="0.25">
      <c r="A255" s="111" t="s">
        <v>643</v>
      </c>
      <c r="B255" s="111" t="s">
        <v>644</v>
      </c>
      <c r="C255" s="112" t="s">
        <v>645</v>
      </c>
      <c r="D255" s="123">
        <v>43027.1</v>
      </c>
      <c r="E255" s="123">
        <v>43027.1</v>
      </c>
      <c r="F255" s="123">
        <v>33774.699999999997</v>
      </c>
      <c r="G255" s="123">
        <v>1721.2</v>
      </c>
      <c r="H255" s="123">
        <v>0</v>
      </c>
      <c r="I255" s="123">
        <v>3280</v>
      </c>
      <c r="J255" s="123">
        <v>2690</v>
      </c>
      <c r="K255" s="123">
        <v>671</v>
      </c>
      <c r="L255" s="123">
        <v>414.2</v>
      </c>
      <c r="M255" s="123">
        <v>590</v>
      </c>
      <c r="N255" s="114">
        <f t="shared" si="3"/>
        <v>46307.1</v>
      </c>
      <c r="O255" s="115"/>
      <c r="P255" s="88" t="s">
        <v>645</v>
      </c>
      <c r="Q255" s="88" t="s">
        <v>51</v>
      </c>
      <c r="R255" s="88" t="s">
        <v>51</v>
      </c>
      <c r="S255" s="88" t="s">
        <v>51</v>
      </c>
    </row>
    <row r="256" spans="1:19" ht="66" x14ac:dyDescent="0.25">
      <c r="A256" s="111" t="s">
        <v>646</v>
      </c>
      <c r="B256" s="111" t="s">
        <v>604</v>
      </c>
      <c r="C256" s="112" t="s">
        <v>647</v>
      </c>
      <c r="D256" s="114">
        <v>112015.3</v>
      </c>
      <c r="E256" s="114">
        <v>112015.3</v>
      </c>
      <c r="F256" s="114">
        <v>0</v>
      </c>
      <c r="G256" s="114">
        <v>0</v>
      </c>
      <c r="H256" s="114">
        <v>0</v>
      </c>
      <c r="I256" s="114">
        <v>0</v>
      </c>
      <c r="J256" s="114">
        <v>0</v>
      </c>
      <c r="K256" s="114">
        <v>0</v>
      </c>
      <c r="L256" s="114">
        <v>0</v>
      </c>
      <c r="M256" s="114">
        <v>0</v>
      </c>
      <c r="N256" s="114">
        <f t="shared" si="3"/>
        <v>112015.3</v>
      </c>
      <c r="O256" s="115"/>
      <c r="P256" s="88" t="s">
        <v>647</v>
      </c>
      <c r="Q256" s="88" t="s">
        <v>51</v>
      </c>
      <c r="R256" s="88" t="s">
        <v>51</v>
      </c>
      <c r="S256" s="88" t="s">
        <v>51</v>
      </c>
    </row>
    <row r="257" spans="1:19" ht="30" customHeight="1" x14ac:dyDescent="0.25">
      <c r="A257" s="111" t="s">
        <v>648</v>
      </c>
      <c r="B257" s="111" t="s">
        <v>604</v>
      </c>
      <c r="C257" s="112" t="s">
        <v>649</v>
      </c>
      <c r="D257" s="114">
        <v>0</v>
      </c>
      <c r="E257" s="114">
        <v>0</v>
      </c>
      <c r="F257" s="114">
        <v>0</v>
      </c>
      <c r="G257" s="114">
        <v>0</v>
      </c>
      <c r="H257" s="114">
        <v>0</v>
      </c>
      <c r="I257" s="114">
        <v>92926.6</v>
      </c>
      <c r="J257" s="114">
        <v>82641.600000000006</v>
      </c>
      <c r="K257" s="114">
        <v>0</v>
      </c>
      <c r="L257" s="114">
        <v>0</v>
      </c>
      <c r="M257" s="114">
        <v>10285</v>
      </c>
      <c r="N257" s="114">
        <f t="shared" si="3"/>
        <v>92926.6</v>
      </c>
      <c r="O257" s="115"/>
      <c r="P257" s="88" t="s">
        <v>650</v>
      </c>
      <c r="Q257" s="88" t="s">
        <v>51</v>
      </c>
      <c r="R257" s="88" t="s">
        <v>51</v>
      </c>
      <c r="S257" s="88" t="s">
        <v>51</v>
      </c>
    </row>
    <row r="258" spans="1:19" ht="72" customHeight="1" x14ac:dyDescent="0.25">
      <c r="A258" s="111" t="s">
        <v>651</v>
      </c>
      <c r="B258" s="111" t="s">
        <v>618</v>
      </c>
      <c r="C258" s="112" t="s">
        <v>652</v>
      </c>
      <c r="D258" s="114">
        <v>500000</v>
      </c>
      <c r="E258" s="114">
        <v>0</v>
      </c>
      <c r="F258" s="114">
        <v>0</v>
      </c>
      <c r="G258" s="114">
        <v>0</v>
      </c>
      <c r="H258" s="114">
        <v>500000</v>
      </c>
      <c r="I258" s="114">
        <v>0</v>
      </c>
      <c r="J258" s="114">
        <v>0</v>
      </c>
      <c r="K258" s="114">
        <v>0</v>
      </c>
      <c r="L258" s="114">
        <v>0</v>
      </c>
      <c r="M258" s="114">
        <v>0</v>
      </c>
      <c r="N258" s="114">
        <f t="shared" si="3"/>
        <v>500000</v>
      </c>
      <c r="O258" s="115"/>
      <c r="P258" s="88" t="s">
        <v>652</v>
      </c>
      <c r="Q258" s="88" t="s">
        <v>51</v>
      </c>
      <c r="R258" s="88" t="s">
        <v>51</v>
      </c>
      <c r="S258" s="88" t="s">
        <v>51</v>
      </c>
    </row>
    <row r="259" spans="1:19" ht="48.75" customHeight="1" x14ac:dyDescent="0.25">
      <c r="A259" s="107" t="s">
        <v>653</v>
      </c>
      <c r="B259" s="107"/>
      <c r="C259" s="108" t="s">
        <v>654</v>
      </c>
      <c r="D259" s="110">
        <v>104582.8</v>
      </c>
      <c r="E259" s="110">
        <v>104582.8</v>
      </c>
      <c r="F259" s="110">
        <v>82515</v>
      </c>
      <c r="G259" s="110">
        <v>1511.4</v>
      </c>
      <c r="H259" s="110">
        <v>0</v>
      </c>
      <c r="I259" s="110">
        <v>0</v>
      </c>
      <c r="J259" s="110">
        <v>0</v>
      </c>
      <c r="K259" s="110">
        <v>0</v>
      </c>
      <c r="L259" s="110">
        <v>0</v>
      </c>
      <c r="M259" s="110">
        <v>0</v>
      </c>
      <c r="N259" s="110">
        <f t="shared" si="3"/>
        <v>104582.8</v>
      </c>
    </row>
    <row r="260" spans="1:19" ht="41.55" customHeight="1" x14ac:dyDescent="0.25">
      <c r="A260" s="111" t="s">
        <v>655</v>
      </c>
      <c r="B260" s="111" t="s">
        <v>604</v>
      </c>
      <c r="C260" s="112" t="s">
        <v>656</v>
      </c>
      <c r="D260" s="119">
        <v>104582.8</v>
      </c>
      <c r="E260" s="119">
        <v>104582.8</v>
      </c>
      <c r="F260" s="119">
        <v>82515</v>
      </c>
      <c r="G260" s="119">
        <v>1511.4</v>
      </c>
      <c r="H260" s="119">
        <v>0</v>
      </c>
      <c r="I260" s="119">
        <v>0</v>
      </c>
      <c r="J260" s="119">
        <v>0</v>
      </c>
      <c r="K260" s="119">
        <v>0</v>
      </c>
      <c r="L260" s="119">
        <v>0</v>
      </c>
      <c r="M260" s="119">
        <v>0</v>
      </c>
      <c r="N260" s="114">
        <f t="shared" si="3"/>
        <v>104582.8</v>
      </c>
      <c r="O260" s="115"/>
      <c r="P260" s="88" t="s">
        <v>656</v>
      </c>
      <c r="Q260" s="88" t="s">
        <v>51</v>
      </c>
      <c r="R260" s="88" t="s">
        <v>51</v>
      </c>
      <c r="S260" s="88" t="s">
        <v>51</v>
      </c>
    </row>
    <row r="261" spans="1:19" ht="31.5" customHeight="1" x14ac:dyDescent="0.25">
      <c r="A261" s="107" t="s">
        <v>657</v>
      </c>
      <c r="B261" s="107"/>
      <c r="C261" s="108" t="s">
        <v>658</v>
      </c>
      <c r="D261" s="126">
        <v>89101620.700000003</v>
      </c>
      <c r="E261" s="126">
        <v>89092388.200000003</v>
      </c>
      <c r="F261" s="126">
        <v>157111.20000000001</v>
      </c>
      <c r="G261" s="126">
        <v>3779.1</v>
      </c>
      <c r="H261" s="126">
        <v>9232.5</v>
      </c>
      <c r="I261" s="126">
        <v>0.4</v>
      </c>
      <c r="J261" s="126">
        <v>0.4</v>
      </c>
      <c r="K261" s="126">
        <v>0</v>
      </c>
      <c r="L261" s="126">
        <v>0</v>
      </c>
      <c r="M261" s="126">
        <v>0</v>
      </c>
      <c r="N261" s="110">
        <f t="shared" si="3"/>
        <v>89101621.100000009</v>
      </c>
    </row>
    <row r="262" spans="1:19" ht="43.5" customHeight="1" x14ac:dyDescent="0.25">
      <c r="A262" s="111" t="s">
        <v>659</v>
      </c>
      <c r="B262" s="111" t="s">
        <v>604</v>
      </c>
      <c r="C262" s="112" t="s">
        <v>660</v>
      </c>
      <c r="D262" s="113">
        <v>219928</v>
      </c>
      <c r="E262" s="113">
        <v>210695.5</v>
      </c>
      <c r="F262" s="113">
        <v>157111.20000000001</v>
      </c>
      <c r="G262" s="113">
        <v>3779.1</v>
      </c>
      <c r="H262" s="113">
        <v>9232.5</v>
      </c>
      <c r="I262" s="113">
        <v>0.4</v>
      </c>
      <c r="J262" s="113">
        <v>0.4</v>
      </c>
      <c r="K262" s="113">
        <v>0</v>
      </c>
      <c r="L262" s="113">
        <v>0</v>
      </c>
      <c r="M262" s="113">
        <v>0</v>
      </c>
      <c r="N262" s="114">
        <f t="shared" si="3"/>
        <v>219928.4</v>
      </c>
      <c r="O262" s="115"/>
      <c r="P262" s="88" t="s">
        <v>660</v>
      </c>
      <c r="Q262" s="88" t="s">
        <v>51</v>
      </c>
      <c r="R262" s="88" t="s">
        <v>51</v>
      </c>
      <c r="S262" s="88" t="s">
        <v>51</v>
      </c>
    </row>
    <row r="263" spans="1:19" ht="33" customHeight="1" x14ac:dyDescent="0.25">
      <c r="A263" s="111" t="s">
        <v>661</v>
      </c>
      <c r="B263" s="111" t="s">
        <v>604</v>
      </c>
      <c r="C263" s="112" t="s">
        <v>662</v>
      </c>
      <c r="D263" s="118">
        <v>88881692.700000003</v>
      </c>
      <c r="E263" s="118">
        <v>88881692.700000003</v>
      </c>
      <c r="F263" s="118">
        <v>0</v>
      </c>
      <c r="G263" s="118">
        <v>0</v>
      </c>
      <c r="H263" s="118">
        <v>0</v>
      </c>
      <c r="I263" s="118">
        <v>0</v>
      </c>
      <c r="J263" s="118">
        <v>0</v>
      </c>
      <c r="K263" s="118">
        <v>0</v>
      </c>
      <c r="L263" s="118">
        <v>0</v>
      </c>
      <c r="M263" s="118">
        <v>0</v>
      </c>
      <c r="N263" s="114">
        <f t="shared" si="3"/>
        <v>88881692.700000003</v>
      </c>
      <c r="O263" s="115"/>
      <c r="P263" s="88" t="s">
        <v>662</v>
      </c>
      <c r="Q263" s="88" t="s">
        <v>51</v>
      </c>
      <c r="R263" s="88" t="s">
        <v>51</v>
      </c>
      <c r="S263" s="88" t="s">
        <v>51</v>
      </c>
    </row>
    <row r="264" spans="1:19" ht="42" customHeight="1" x14ac:dyDescent="0.25">
      <c r="A264" s="120" t="s">
        <v>663</v>
      </c>
      <c r="B264" s="107"/>
      <c r="C264" s="121" t="s">
        <v>664</v>
      </c>
      <c r="D264" s="105">
        <v>16197794.1</v>
      </c>
      <c r="E264" s="105">
        <v>16106202.1</v>
      </c>
      <c r="F264" s="105">
        <v>0</v>
      </c>
      <c r="G264" s="105">
        <v>0</v>
      </c>
      <c r="H264" s="105">
        <v>91592</v>
      </c>
      <c r="I264" s="105">
        <v>659100.30000000005</v>
      </c>
      <c r="J264" s="105">
        <v>57624.9</v>
      </c>
      <c r="K264" s="105">
        <v>0</v>
      </c>
      <c r="L264" s="105">
        <v>0</v>
      </c>
      <c r="M264" s="105">
        <v>601475.4</v>
      </c>
      <c r="N264" s="122">
        <f t="shared" si="3"/>
        <v>16856894.399999999</v>
      </c>
    </row>
    <row r="265" spans="1:19" ht="48" customHeight="1" x14ac:dyDescent="0.25">
      <c r="A265" s="107" t="s">
        <v>665</v>
      </c>
      <c r="B265" s="107"/>
      <c r="C265" s="108" t="s">
        <v>664</v>
      </c>
      <c r="D265" s="109">
        <v>16197794.1</v>
      </c>
      <c r="E265" s="109">
        <v>16106202.1</v>
      </c>
      <c r="F265" s="109">
        <v>0</v>
      </c>
      <c r="G265" s="109">
        <v>0</v>
      </c>
      <c r="H265" s="109">
        <v>91592</v>
      </c>
      <c r="I265" s="109">
        <v>659100.30000000005</v>
      </c>
      <c r="J265" s="109">
        <v>57624.9</v>
      </c>
      <c r="K265" s="109">
        <v>0</v>
      </c>
      <c r="L265" s="109">
        <v>0</v>
      </c>
      <c r="M265" s="109">
        <v>601475.4</v>
      </c>
      <c r="N265" s="110">
        <f t="shared" ref="N265:N328" si="4">I265+D265</f>
        <v>16856894.399999999</v>
      </c>
    </row>
    <row r="266" spans="1:19" ht="31.5" customHeight="1" x14ac:dyDescent="0.25">
      <c r="A266" s="111" t="s">
        <v>666</v>
      </c>
      <c r="B266" s="111" t="s">
        <v>53</v>
      </c>
      <c r="C266" s="112" t="s">
        <v>667</v>
      </c>
      <c r="D266" s="114">
        <v>14582774</v>
      </c>
      <c r="E266" s="114">
        <v>14582774</v>
      </c>
      <c r="F266" s="114">
        <v>0</v>
      </c>
      <c r="G266" s="114">
        <v>0</v>
      </c>
      <c r="H266" s="114">
        <v>0</v>
      </c>
      <c r="I266" s="114">
        <v>0</v>
      </c>
      <c r="J266" s="114">
        <v>0</v>
      </c>
      <c r="K266" s="114">
        <v>0</v>
      </c>
      <c r="L266" s="114">
        <v>0</v>
      </c>
      <c r="M266" s="114">
        <v>0</v>
      </c>
      <c r="N266" s="114">
        <f t="shared" si="4"/>
        <v>14582774</v>
      </c>
      <c r="O266" s="115"/>
      <c r="P266" s="88" t="s">
        <v>667</v>
      </c>
      <c r="Q266" s="88" t="s">
        <v>51</v>
      </c>
      <c r="R266" s="88" t="s">
        <v>51</v>
      </c>
      <c r="S266" s="88" t="s">
        <v>51</v>
      </c>
    </row>
    <row r="267" spans="1:19" ht="43.5" customHeight="1" x14ac:dyDescent="0.25">
      <c r="A267" s="111" t="s">
        <v>668</v>
      </c>
      <c r="B267" s="111" t="s">
        <v>53</v>
      </c>
      <c r="C267" s="112" t="s">
        <v>669</v>
      </c>
      <c r="D267" s="119">
        <v>80769.5</v>
      </c>
      <c r="E267" s="119">
        <v>0</v>
      </c>
      <c r="F267" s="119">
        <v>0</v>
      </c>
      <c r="G267" s="119">
        <v>0</v>
      </c>
      <c r="H267" s="119">
        <v>80769.5</v>
      </c>
      <c r="I267" s="119">
        <v>0</v>
      </c>
      <c r="J267" s="119">
        <v>0</v>
      </c>
      <c r="K267" s="119">
        <v>0</v>
      </c>
      <c r="L267" s="119">
        <v>0</v>
      </c>
      <c r="M267" s="119">
        <v>0</v>
      </c>
      <c r="N267" s="114">
        <f t="shared" si="4"/>
        <v>80769.5</v>
      </c>
      <c r="O267" s="115"/>
      <c r="P267" s="88" t="s">
        <v>669</v>
      </c>
      <c r="Q267" s="88" t="s">
        <v>51</v>
      </c>
      <c r="R267" s="88" t="s">
        <v>51</v>
      </c>
      <c r="S267" s="88" t="s">
        <v>51</v>
      </c>
    </row>
    <row r="268" spans="1:19" ht="47.25" customHeight="1" x14ac:dyDescent="0.25">
      <c r="A268" s="111" t="s">
        <v>670</v>
      </c>
      <c r="B268" s="111" t="s">
        <v>53</v>
      </c>
      <c r="C268" s="112" t="s">
        <v>671</v>
      </c>
      <c r="D268" s="113">
        <v>0</v>
      </c>
      <c r="E268" s="113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  <c r="K268" s="125">
        <v>0</v>
      </c>
      <c r="L268" s="125">
        <v>0</v>
      </c>
      <c r="M268" s="125">
        <v>0</v>
      </c>
      <c r="N268" s="114">
        <f t="shared" si="4"/>
        <v>0</v>
      </c>
      <c r="O268" s="115"/>
      <c r="P268" s="88" t="s">
        <v>671</v>
      </c>
      <c r="Q268" s="88" t="s">
        <v>51</v>
      </c>
      <c r="R268" s="88" t="s">
        <v>51</v>
      </c>
      <c r="S268" s="88" t="s">
        <v>51</v>
      </c>
    </row>
    <row r="269" spans="1:19" ht="56.25" customHeight="1" x14ac:dyDescent="0.25">
      <c r="A269" s="111" t="s">
        <v>672</v>
      </c>
      <c r="B269" s="111" t="s">
        <v>53</v>
      </c>
      <c r="C269" s="112" t="s">
        <v>673</v>
      </c>
      <c r="D269" s="123">
        <v>1523428.1</v>
      </c>
      <c r="E269" s="123">
        <v>1523428.1</v>
      </c>
      <c r="F269" s="114">
        <v>0</v>
      </c>
      <c r="G269" s="114">
        <v>0</v>
      </c>
      <c r="H269" s="114">
        <v>0</v>
      </c>
      <c r="I269" s="114">
        <v>0</v>
      </c>
      <c r="J269" s="114">
        <v>0</v>
      </c>
      <c r="K269" s="114">
        <v>0</v>
      </c>
      <c r="L269" s="114">
        <v>0</v>
      </c>
      <c r="M269" s="114">
        <v>0</v>
      </c>
      <c r="N269" s="114">
        <f t="shared" si="4"/>
        <v>1523428.1</v>
      </c>
      <c r="O269" s="115"/>
      <c r="P269" s="88" t="s">
        <v>673</v>
      </c>
      <c r="Q269" s="88" t="s">
        <v>51</v>
      </c>
      <c r="R269" s="88" t="s">
        <v>51</v>
      </c>
      <c r="S269" s="88" t="s">
        <v>51</v>
      </c>
    </row>
    <row r="270" spans="1:19" ht="120.75" customHeight="1" x14ac:dyDescent="0.25">
      <c r="A270" s="111" t="s">
        <v>674</v>
      </c>
      <c r="B270" s="111" t="s">
        <v>53</v>
      </c>
      <c r="C270" s="112" t="s">
        <v>675</v>
      </c>
      <c r="D270" s="114">
        <v>10822.5</v>
      </c>
      <c r="E270" s="114">
        <v>0</v>
      </c>
      <c r="F270" s="114">
        <v>0</v>
      </c>
      <c r="G270" s="114">
        <v>0</v>
      </c>
      <c r="H270" s="114">
        <v>10822.5</v>
      </c>
      <c r="I270" s="114">
        <v>0</v>
      </c>
      <c r="J270" s="114">
        <v>0</v>
      </c>
      <c r="K270" s="114">
        <v>0</v>
      </c>
      <c r="L270" s="114">
        <v>0</v>
      </c>
      <c r="M270" s="114">
        <v>0</v>
      </c>
      <c r="N270" s="114">
        <f t="shared" si="4"/>
        <v>10822.5</v>
      </c>
      <c r="O270" s="115"/>
      <c r="P270" s="88" t="s">
        <v>676</v>
      </c>
      <c r="Q270" s="88" t="s">
        <v>677</v>
      </c>
      <c r="R270" s="88" t="s">
        <v>51</v>
      </c>
      <c r="S270" s="88" t="s">
        <v>51</v>
      </c>
    </row>
    <row r="271" spans="1:19" ht="110.25" customHeight="1" x14ac:dyDescent="0.25">
      <c r="A271" s="111" t="s">
        <v>678</v>
      </c>
      <c r="B271" s="111" t="s">
        <v>53</v>
      </c>
      <c r="C271" s="112" t="s">
        <v>679</v>
      </c>
      <c r="D271" s="119">
        <v>0</v>
      </c>
      <c r="E271" s="119">
        <v>0</v>
      </c>
      <c r="F271" s="119">
        <v>0</v>
      </c>
      <c r="G271" s="119">
        <v>0</v>
      </c>
      <c r="H271" s="119">
        <v>0</v>
      </c>
      <c r="I271" s="119">
        <v>659100.30000000005</v>
      </c>
      <c r="J271" s="119">
        <v>57624.9</v>
      </c>
      <c r="K271" s="119">
        <v>0</v>
      </c>
      <c r="L271" s="119">
        <v>0</v>
      </c>
      <c r="M271" s="119">
        <v>601475.4</v>
      </c>
      <c r="N271" s="114">
        <f t="shared" si="4"/>
        <v>659100.30000000005</v>
      </c>
      <c r="O271" s="115"/>
      <c r="P271" s="88" t="s">
        <v>680</v>
      </c>
      <c r="Q271" s="88" t="s">
        <v>681</v>
      </c>
      <c r="R271" s="88" t="s">
        <v>51</v>
      </c>
      <c r="S271" s="88" t="s">
        <v>51</v>
      </c>
    </row>
    <row r="272" spans="1:19" ht="24" customHeight="1" x14ac:dyDescent="0.25">
      <c r="A272" s="120" t="s">
        <v>26</v>
      </c>
      <c r="B272" s="107"/>
      <c r="C272" s="121" t="s">
        <v>682</v>
      </c>
      <c r="D272" s="140">
        <v>5397719.2000000002</v>
      </c>
      <c r="E272" s="140">
        <v>949528.39999999991</v>
      </c>
      <c r="F272" s="140">
        <v>331210</v>
      </c>
      <c r="G272" s="140">
        <v>8293.5</v>
      </c>
      <c r="H272" s="140">
        <v>4448190.8</v>
      </c>
      <c r="I272" s="140">
        <v>1063280.8</v>
      </c>
      <c r="J272" s="140">
        <v>320833.19999999995</v>
      </c>
      <c r="K272" s="140">
        <v>0</v>
      </c>
      <c r="L272" s="140">
        <v>0</v>
      </c>
      <c r="M272" s="140">
        <v>742447.6</v>
      </c>
      <c r="N272" s="122">
        <f t="shared" si="4"/>
        <v>6461000</v>
      </c>
    </row>
    <row r="273" spans="1:19" ht="29.25" customHeight="1" x14ac:dyDescent="0.25">
      <c r="A273" s="107" t="s">
        <v>43</v>
      </c>
      <c r="B273" s="107"/>
      <c r="C273" s="108" t="s">
        <v>683</v>
      </c>
      <c r="D273" s="140">
        <v>4733489.7</v>
      </c>
      <c r="E273" s="140">
        <v>475378.89999999997</v>
      </c>
      <c r="F273" s="140">
        <v>136639.70000000001</v>
      </c>
      <c r="G273" s="140">
        <v>4034.4</v>
      </c>
      <c r="H273" s="140">
        <v>4258110.8</v>
      </c>
      <c r="I273" s="140">
        <v>1063280.8</v>
      </c>
      <c r="J273" s="140">
        <v>320833.19999999995</v>
      </c>
      <c r="K273" s="140">
        <v>0</v>
      </c>
      <c r="L273" s="140">
        <v>0</v>
      </c>
      <c r="M273" s="140">
        <v>742447.6</v>
      </c>
      <c r="N273" s="110">
        <f t="shared" si="4"/>
        <v>5796770.5</v>
      </c>
    </row>
    <row r="274" spans="1:19" ht="35.25" customHeight="1" x14ac:dyDescent="0.25">
      <c r="A274" s="111" t="s">
        <v>684</v>
      </c>
      <c r="B274" s="111" t="s">
        <v>685</v>
      </c>
      <c r="C274" s="112" t="s">
        <v>686</v>
      </c>
      <c r="D274" s="141">
        <v>175517.8</v>
      </c>
      <c r="E274" s="141">
        <v>175517.8</v>
      </c>
      <c r="F274" s="141">
        <v>136639.70000000001</v>
      </c>
      <c r="G274" s="141">
        <v>4034.4</v>
      </c>
      <c r="H274" s="141">
        <v>0</v>
      </c>
      <c r="I274" s="141">
        <v>8748.7000000000007</v>
      </c>
      <c r="J274" s="141">
        <v>5363.6</v>
      </c>
      <c r="K274" s="141">
        <v>0</v>
      </c>
      <c r="L274" s="141">
        <v>0</v>
      </c>
      <c r="M274" s="141">
        <v>3385.1</v>
      </c>
      <c r="N274" s="114">
        <f t="shared" si="4"/>
        <v>184266.5</v>
      </c>
      <c r="O274" s="115"/>
      <c r="P274" s="88" t="s">
        <v>687</v>
      </c>
      <c r="Q274" s="88" t="s">
        <v>51</v>
      </c>
      <c r="R274" s="88" t="s">
        <v>51</v>
      </c>
      <c r="S274" s="88" t="s">
        <v>51</v>
      </c>
    </row>
    <row r="275" spans="1:19" ht="39" customHeight="1" x14ac:dyDescent="0.25">
      <c r="A275" s="111" t="s">
        <v>688</v>
      </c>
      <c r="B275" s="111" t="s">
        <v>285</v>
      </c>
      <c r="C275" s="112" t="s">
        <v>689</v>
      </c>
      <c r="D275" s="141">
        <v>8396.1</v>
      </c>
      <c r="E275" s="141">
        <v>0</v>
      </c>
      <c r="F275" s="141">
        <v>0</v>
      </c>
      <c r="G275" s="141">
        <v>0</v>
      </c>
      <c r="H275" s="141">
        <v>8396.1</v>
      </c>
      <c r="I275" s="141"/>
      <c r="J275" s="141">
        <v>0</v>
      </c>
      <c r="K275" s="141">
        <v>0</v>
      </c>
      <c r="L275" s="141">
        <v>0</v>
      </c>
      <c r="M275" s="141"/>
      <c r="N275" s="114">
        <f t="shared" si="4"/>
        <v>8396.1</v>
      </c>
      <c r="O275" s="115"/>
      <c r="P275" s="88" t="s">
        <v>690</v>
      </c>
      <c r="Q275" s="88" t="s">
        <v>51</v>
      </c>
      <c r="R275" s="88" t="s">
        <v>51</v>
      </c>
      <c r="S275" s="88" t="s">
        <v>51</v>
      </c>
    </row>
    <row r="276" spans="1:19" ht="31.5" customHeight="1" x14ac:dyDescent="0.25">
      <c r="A276" s="111" t="s">
        <v>691</v>
      </c>
      <c r="B276" s="111" t="s">
        <v>27</v>
      </c>
      <c r="C276" s="112" t="s">
        <v>692</v>
      </c>
      <c r="D276" s="141">
        <v>659705.1</v>
      </c>
      <c r="E276" s="141">
        <v>0</v>
      </c>
      <c r="F276" s="141">
        <v>0</v>
      </c>
      <c r="G276" s="141">
        <v>0</v>
      </c>
      <c r="H276" s="141">
        <v>659705.1</v>
      </c>
      <c r="I276" s="141">
        <v>0</v>
      </c>
      <c r="J276" s="141">
        <v>0</v>
      </c>
      <c r="K276" s="141">
        <v>0</v>
      </c>
      <c r="L276" s="141">
        <v>0</v>
      </c>
      <c r="M276" s="141">
        <v>0</v>
      </c>
      <c r="N276" s="114">
        <f t="shared" si="4"/>
        <v>659705.1</v>
      </c>
      <c r="O276" s="115"/>
      <c r="P276" s="88" t="s">
        <v>692</v>
      </c>
      <c r="Q276" s="88" t="s">
        <v>51</v>
      </c>
      <c r="R276" s="88" t="s">
        <v>51</v>
      </c>
      <c r="S276" s="88" t="s">
        <v>51</v>
      </c>
    </row>
    <row r="277" spans="1:19" ht="72" customHeight="1" x14ac:dyDescent="0.25">
      <c r="A277" s="111" t="s">
        <v>693</v>
      </c>
      <c r="B277" s="111" t="s">
        <v>110</v>
      </c>
      <c r="C277" s="112" t="s">
        <v>694</v>
      </c>
      <c r="D277" s="141"/>
      <c r="E277" s="141"/>
      <c r="F277" s="141"/>
      <c r="G277" s="141"/>
      <c r="H277" s="141"/>
      <c r="I277" s="141"/>
      <c r="J277" s="141"/>
      <c r="K277" s="141"/>
      <c r="L277" s="141"/>
      <c r="M277" s="141"/>
      <c r="N277" s="114">
        <f t="shared" si="4"/>
        <v>0</v>
      </c>
      <c r="O277" s="115"/>
      <c r="P277" s="88" t="s">
        <v>694</v>
      </c>
      <c r="Q277" s="88" t="s">
        <v>51</v>
      </c>
      <c r="R277" s="88" t="s">
        <v>51</v>
      </c>
      <c r="S277" s="88" t="s">
        <v>51</v>
      </c>
    </row>
    <row r="278" spans="1:19" ht="30" customHeight="1" x14ac:dyDescent="0.25">
      <c r="A278" s="111" t="s">
        <v>695</v>
      </c>
      <c r="B278" s="111" t="s">
        <v>279</v>
      </c>
      <c r="C278" s="112" t="s">
        <v>696</v>
      </c>
      <c r="D278" s="141">
        <v>290000</v>
      </c>
      <c r="E278" s="141">
        <v>290000</v>
      </c>
      <c r="F278" s="141">
        <v>0</v>
      </c>
      <c r="G278" s="141">
        <v>0</v>
      </c>
      <c r="H278" s="141">
        <v>0</v>
      </c>
      <c r="I278" s="141">
        <v>0</v>
      </c>
      <c r="J278" s="141">
        <v>0</v>
      </c>
      <c r="K278" s="141">
        <v>0</v>
      </c>
      <c r="L278" s="141">
        <v>0</v>
      </c>
      <c r="M278" s="141">
        <v>0</v>
      </c>
      <c r="N278" s="114">
        <f t="shared" si="4"/>
        <v>290000</v>
      </c>
      <c r="O278" s="115"/>
      <c r="P278" s="88" t="s">
        <v>696</v>
      </c>
      <c r="Q278" s="88" t="s">
        <v>51</v>
      </c>
      <c r="R278" s="88" t="s">
        <v>51</v>
      </c>
      <c r="S278" s="88" t="s">
        <v>51</v>
      </c>
    </row>
    <row r="279" spans="1:19" ht="29.25" customHeight="1" x14ac:dyDescent="0.25">
      <c r="A279" s="111" t="s">
        <v>697</v>
      </c>
      <c r="B279" s="111" t="s">
        <v>698</v>
      </c>
      <c r="C279" s="112" t="s">
        <v>699</v>
      </c>
      <c r="D279" s="141">
        <v>27263.5</v>
      </c>
      <c r="E279" s="141">
        <v>0</v>
      </c>
      <c r="F279" s="141">
        <v>0</v>
      </c>
      <c r="G279" s="141">
        <v>0</v>
      </c>
      <c r="H279" s="141">
        <v>27263.5</v>
      </c>
      <c r="I279" s="141">
        <v>0</v>
      </c>
      <c r="J279" s="141">
        <v>0</v>
      </c>
      <c r="K279" s="141">
        <v>0</v>
      </c>
      <c r="L279" s="141">
        <v>0</v>
      </c>
      <c r="M279" s="141">
        <v>0</v>
      </c>
      <c r="N279" s="114">
        <f t="shared" si="4"/>
        <v>27263.5</v>
      </c>
      <c r="O279" s="115"/>
      <c r="P279" s="88" t="s">
        <v>699</v>
      </c>
      <c r="Q279" s="88" t="s">
        <v>51</v>
      </c>
      <c r="R279" s="88" t="s">
        <v>51</v>
      </c>
      <c r="S279" s="88" t="s">
        <v>51</v>
      </c>
    </row>
    <row r="280" spans="1:19" ht="26.4" x14ac:dyDescent="0.25">
      <c r="A280" s="111" t="s">
        <v>700</v>
      </c>
      <c r="B280" s="111" t="s">
        <v>113</v>
      </c>
      <c r="C280" s="112" t="s">
        <v>701</v>
      </c>
      <c r="D280" s="141"/>
      <c r="E280" s="141"/>
      <c r="F280" s="141"/>
      <c r="G280" s="141"/>
      <c r="H280" s="141"/>
      <c r="I280" s="141"/>
      <c r="J280" s="141"/>
      <c r="K280" s="141"/>
      <c r="L280" s="141"/>
      <c r="M280" s="141"/>
      <c r="N280" s="114">
        <f t="shared" si="4"/>
        <v>0</v>
      </c>
      <c r="O280" s="115"/>
      <c r="P280" s="88" t="s">
        <v>701</v>
      </c>
      <c r="Q280" s="88" t="s">
        <v>51</v>
      </c>
      <c r="R280" s="88" t="s">
        <v>51</v>
      </c>
      <c r="S280" s="88" t="s">
        <v>51</v>
      </c>
    </row>
    <row r="281" spans="1:19" ht="99.75" customHeight="1" x14ac:dyDescent="0.25">
      <c r="A281" s="111" t="s">
        <v>702</v>
      </c>
      <c r="B281" s="111" t="s">
        <v>698</v>
      </c>
      <c r="C281" s="112" t="s">
        <v>703</v>
      </c>
      <c r="D281" s="141">
        <v>0</v>
      </c>
      <c r="E281" s="141">
        <v>0</v>
      </c>
      <c r="F281" s="141">
        <v>0</v>
      </c>
      <c r="G281" s="141">
        <v>0</v>
      </c>
      <c r="H281" s="141">
        <v>0</v>
      </c>
      <c r="I281" s="141">
        <v>0</v>
      </c>
      <c r="J281" s="141">
        <v>0</v>
      </c>
      <c r="K281" s="141">
        <v>0</v>
      </c>
      <c r="L281" s="141">
        <v>0</v>
      </c>
      <c r="M281" s="141">
        <v>0</v>
      </c>
      <c r="N281" s="114">
        <f t="shared" si="4"/>
        <v>0</v>
      </c>
      <c r="O281" s="115"/>
      <c r="P281" s="88" t="s">
        <v>703</v>
      </c>
      <c r="Q281" s="88" t="s">
        <v>51</v>
      </c>
      <c r="R281" s="88" t="s">
        <v>51</v>
      </c>
      <c r="S281" s="88" t="s">
        <v>51</v>
      </c>
    </row>
    <row r="282" spans="1:19" ht="33" customHeight="1" x14ac:dyDescent="0.25">
      <c r="A282" s="111" t="s">
        <v>704</v>
      </c>
      <c r="B282" s="111" t="s">
        <v>685</v>
      </c>
      <c r="C282" s="112" t="s">
        <v>705</v>
      </c>
      <c r="D282" s="141">
        <v>0</v>
      </c>
      <c r="E282" s="141">
        <v>0</v>
      </c>
      <c r="F282" s="141">
        <v>0</v>
      </c>
      <c r="G282" s="141">
        <v>0</v>
      </c>
      <c r="H282" s="141">
        <v>0</v>
      </c>
      <c r="I282" s="141"/>
      <c r="J282" s="141">
        <v>0</v>
      </c>
      <c r="K282" s="141">
        <v>0</v>
      </c>
      <c r="L282" s="141">
        <v>0</v>
      </c>
      <c r="M282" s="141"/>
      <c r="N282" s="114">
        <f t="shared" si="4"/>
        <v>0</v>
      </c>
      <c r="O282" s="115"/>
      <c r="P282" s="88" t="s">
        <v>705</v>
      </c>
      <c r="Q282" s="88" t="s">
        <v>51</v>
      </c>
      <c r="R282" s="88" t="s">
        <v>51</v>
      </c>
      <c r="S282" s="88" t="s">
        <v>51</v>
      </c>
    </row>
    <row r="283" spans="1:19" ht="47.25" customHeight="1" x14ac:dyDescent="0.25">
      <c r="A283" s="111" t="s">
        <v>706</v>
      </c>
      <c r="B283" s="111" t="s">
        <v>350</v>
      </c>
      <c r="C283" s="112" t="s">
        <v>707</v>
      </c>
      <c r="D283" s="141">
        <v>0</v>
      </c>
      <c r="E283" s="141">
        <v>0</v>
      </c>
      <c r="F283" s="141">
        <v>0</v>
      </c>
      <c r="G283" s="141">
        <v>0</v>
      </c>
      <c r="H283" s="141">
        <v>0</v>
      </c>
      <c r="I283" s="141">
        <v>0</v>
      </c>
      <c r="J283" s="141">
        <v>0</v>
      </c>
      <c r="K283" s="141">
        <v>0</v>
      </c>
      <c r="L283" s="141">
        <v>0</v>
      </c>
      <c r="M283" s="141">
        <v>0</v>
      </c>
      <c r="N283" s="114">
        <f t="shared" si="4"/>
        <v>0</v>
      </c>
      <c r="O283" s="115"/>
      <c r="P283" s="88" t="s">
        <v>707</v>
      </c>
      <c r="Q283" s="88" t="s">
        <v>51</v>
      </c>
      <c r="R283" s="88" t="s">
        <v>51</v>
      </c>
      <c r="S283" s="88" t="s">
        <v>51</v>
      </c>
    </row>
    <row r="284" spans="1:19" ht="33.450000000000003" customHeight="1" x14ac:dyDescent="0.25">
      <c r="A284" s="111" t="s">
        <v>708</v>
      </c>
      <c r="B284" s="111" t="s">
        <v>44</v>
      </c>
      <c r="C284" s="112" t="s">
        <v>709</v>
      </c>
      <c r="D284" s="142">
        <v>6661.1</v>
      </c>
      <c r="E284" s="142">
        <v>6661.1</v>
      </c>
      <c r="F284" s="142">
        <v>0</v>
      </c>
      <c r="G284" s="142">
        <v>0</v>
      </c>
      <c r="H284" s="142">
        <v>0</v>
      </c>
      <c r="I284" s="142">
        <v>0</v>
      </c>
      <c r="J284" s="142">
        <v>0</v>
      </c>
      <c r="K284" s="142">
        <v>0</v>
      </c>
      <c r="L284" s="142">
        <v>0</v>
      </c>
      <c r="M284" s="142">
        <v>0</v>
      </c>
      <c r="N284" s="114">
        <f t="shared" si="4"/>
        <v>6661.1</v>
      </c>
      <c r="O284" s="115"/>
      <c r="P284" s="143" t="s">
        <v>709</v>
      </c>
      <c r="Q284" s="88" t="s">
        <v>51</v>
      </c>
      <c r="R284" s="88" t="s">
        <v>51</v>
      </c>
      <c r="S284" s="88" t="s">
        <v>51</v>
      </c>
    </row>
    <row r="285" spans="1:19" ht="59.55" customHeight="1" x14ac:dyDescent="0.25">
      <c r="A285" s="111" t="s">
        <v>710</v>
      </c>
      <c r="B285" s="111" t="s">
        <v>146</v>
      </c>
      <c r="C285" s="112" t="s">
        <v>711</v>
      </c>
      <c r="D285" s="141">
        <v>0</v>
      </c>
      <c r="E285" s="141">
        <v>0</v>
      </c>
      <c r="F285" s="141">
        <v>0</v>
      </c>
      <c r="G285" s="141">
        <v>0</v>
      </c>
      <c r="H285" s="141">
        <v>0</v>
      </c>
      <c r="I285" s="141">
        <v>289748.59999999998</v>
      </c>
      <c r="J285" s="141">
        <v>289748.59999999998</v>
      </c>
      <c r="K285" s="141">
        <v>0</v>
      </c>
      <c r="L285" s="141">
        <v>0</v>
      </c>
      <c r="M285" s="141">
        <v>0</v>
      </c>
      <c r="N285" s="114">
        <f t="shared" si="4"/>
        <v>289748.59999999998</v>
      </c>
      <c r="O285" s="115"/>
      <c r="P285" s="88" t="s">
        <v>711</v>
      </c>
      <c r="Q285" s="88" t="s">
        <v>51</v>
      </c>
      <c r="R285" s="88" t="s">
        <v>51</v>
      </c>
      <c r="S285" s="88" t="s">
        <v>51</v>
      </c>
    </row>
    <row r="286" spans="1:19" ht="32.25" customHeight="1" x14ac:dyDescent="0.25">
      <c r="A286" s="111" t="s">
        <v>712</v>
      </c>
      <c r="B286" s="111" t="s">
        <v>44</v>
      </c>
      <c r="C286" s="112" t="s">
        <v>713</v>
      </c>
      <c r="D286" s="141">
        <v>0</v>
      </c>
      <c r="E286" s="141">
        <v>0</v>
      </c>
      <c r="F286" s="141">
        <v>0</v>
      </c>
      <c r="G286" s="141">
        <v>0</v>
      </c>
      <c r="H286" s="141">
        <v>0</v>
      </c>
      <c r="I286" s="141">
        <v>739062.5</v>
      </c>
      <c r="J286" s="141">
        <v>0</v>
      </c>
      <c r="K286" s="141">
        <v>0</v>
      </c>
      <c r="L286" s="141">
        <v>0</v>
      </c>
      <c r="M286" s="141">
        <v>739062.5</v>
      </c>
      <c r="N286" s="114">
        <f t="shared" si="4"/>
        <v>739062.5</v>
      </c>
      <c r="O286" s="115"/>
      <c r="P286" s="88" t="s">
        <v>713</v>
      </c>
      <c r="Q286" s="88" t="s">
        <v>51</v>
      </c>
      <c r="R286" s="88" t="s">
        <v>51</v>
      </c>
      <c r="S286" s="88" t="s">
        <v>51</v>
      </c>
    </row>
    <row r="287" spans="1:19" ht="52.8" x14ac:dyDescent="0.25">
      <c r="A287" s="111" t="s">
        <v>714</v>
      </c>
      <c r="B287" s="111" t="s">
        <v>685</v>
      </c>
      <c r="C287" s="112" t="s">
        <v>715</v>
      </c>
      <c r="D287" s="141"/>
      <c r="E287" s="141"/>
      <c r="F287" s="141"/>
      <c r="G287" s="141"/>
      <c r="H287" s="141"/>
      <c r="I287" s="141"/>
      <c r="J287" s="141"/>
      <c r="K287" s="141"/>
      <c r="L287" s="141"/>
      <c r="M287" s="141"/>
      <c r="N287" s="114">
        <f t="shared" si="4"/>
        <v>0</v>
      </c>
      <c r="O287" s="115"/>
      <c r="P287" s="88" t="s">
        <v>715</v>
      </c>
      <c r="Q287" s="88" t="s">
        <v>51</v>
      </c>
      <c r="R287" s="88" t="s">
        <v>51</v>
      </c>
      <c r="S287" s="88" t="s">
        <v>51</v>
      </c>
    </row>
    <row r="288" spans="1:19" ht="36.75" customHeight="1" x14ac:dyDescent="0.25">
      <c r="A288" s="111" t="s">
        <v>716</v>
      </c>
      <c r="B288" s="111" t="s">
        <v>685</v>
      </c>
      <c r="C288" s="112" t="s">
        <v>717</v>
      </c>
      <c r="D288" s="141"/>
      <c r="E288" s="141"/>
      <c r="F288" s="141"/>
      <c r="G288" s="141"/>
      <c r="H288" s="141"/>
      <c r="I288" s="141"/>
      <c r="J288" s="141"/>
      <c r="K288" s="141"/>
      <c r="L288" s="141"/>
      <c r="M288" s="141"/>
      <c r="N288" s="114">
        <f t="shared" si="4"/>
        <v>0</v>
      </c>
      <c r="O288" s="115"/>
      <c r="P288" s="88" t="s">
        <v>717</v>
      </c>
      <c r="Q288" s="88" t="s">
        <v>51</v>
      </c>
      <c r="R288" s="88" t="s">
        <v>51</v>
      </c>
      <c r="S288" s="88" t="s">
        <v>51</v>
      </c>
    </row>
    <row r="289" spans="1:19" ht="107.25" customHeight="1" x14ac:dyDescent="0.25">
      <c r="A289" s="111" t="s">
        <v>718</v>
      </c>
      <c r="B289" s="111" t="s">
        <v>282</v>
      </c>
      <c r="C289" s="112" t="s">
        <v>719</v>
      </c>
      <c r="D289" s="141"/>
      <c r="E289" s="141"/>
      <c r="F289" s="141"/>
      <c r="G289" s="141"/>
      <c r="H289" s="141"/>
      <c r="I289" s="141"/>
      <c r="J289" s="141"/>
      <c r="K289" s="141"/>
      <c r="L289" s="141"/>
      <c r="M289" s="141"/>
      <c r="N289" s="114">
        <f t="shared" si="4"/>
        <v>0</v>
      </c>
      <c r="O289" s="115"/>
      <c r="P289" s="88" t="s">
        <v>719</v>
      </c>
      <c r="Q289" s="88" t="s">
        <v>51</v>
      </c>
      <c r="R289" s="88" t="s">
        <v>51</v>
      </c>
      <c r="S289" s="88" t="s">
        <v>51</v>
      </c>
    </row>
    <row r="290" spans="1:19" ht="42" customHeight="1" x14ac:dyDescent="0.25">
      <c r="A290" s="111" t="s">
        <v>720</v>
      </c>
      <c r="B290" s="111" t="s">
        <v>685</v>
      </c>
      <c r="C290" s="112" t="s">
        <v>721</v>
      </c>
      <c r="D290" s="141"/>
      <c r="E290" s="141"/>
      <c r="F290" s="141"/>
      <c r="G290" s="141"/>
      <c r="H290" s="141"/>
      <c r="I290" s="141"/>
      <c r="J290" s="141"/>
      <c r="K290" s="141"/>
      <c r="L290" s="141"/>
      <c r="M290" s="141"/>
      <c r="N290" s="114">
        <f t="shared" si="4"/>
        <v>0</v>
      </c>
      <c r="O290" s="115"/>
      <c r="P290" s="88" t="s">
        <v>721</v>
      </c>
      <c r="Q290" s="88" t="s">
        <v>51</v>
      </c>
      <c r="R290" s="88" t="s">
        <v>51</v>
      </c>
      <c r="S290" s="88" t="s">
        <v>51</v>
      </c>
    </row>
    <row r="291" spans="1:19" ht="17.25" customHeight="1" x14ac:dyDescent="0.25">
      <c r="A291" s="111" t="s">
        <v>722</v>
      </c>
      <c r="B291" s="111" t="s">
        <v>27</v>
      </c>
      <c r="C291" s="112" t="s">
        <v>723</v>
      </c>
      <c r="D291" s="141">
        <v>3562746.1</v>
      </c>
      <c r="E291" s="141">
        <v>0</v>
      </c>
      <c r="F291" s="141">
        <v>0</v>
      </c>
      <c r="G291" s="141">
        <v>0</v>
      </c>
      <c r="H291" s="141">
        <v>3562746.1</v>
      </c>
      <c r="I291" s="141">
        <v>0</v>
      </c>
      <c r="J291" s="141">
        <v>0</v>
      </c>
      <c r="K291" s="141">
        <v>0</v>
      </c>
      <c r="L291" s="141">
        <v>0</v>
      </c>
      <c r="M291" s="141">
        <v>0</v>
      </c>
      <c r="N291" s="114">
        <f t="shared" si="4"/>
        <v>3562746.1</v>
      </c>
      <c r="O291" s="115"/>
      <c r="P291" s="88" t="s">
        <v>723</v>
      </c>
      <c r="Q291" s="88" t="s">
        <v>51</v>
      </c>
      <c r="R291" s="88" t="s">
        <v>51</v>
      </c>
      <c r="S291" s="88" t="s">
        <v>51</v>
      </c>
    </row>
    <row r="292" spans="1:19" ht="36.75" customHeight="1" x14ac:dyDescent="0.25">
      <c r="A292" s="111" t="s">
        <v>724</v>
      </c>
      <c r="B292" s="111" t="s">
        <v>44</v>
      </c>
      <c r="C292" s="112" t="s">
        <v>725</v>
      </c>
      <c r="D292" s="141">
        <v>3200</v>
      </c>
      <c r="E292" s="141">
        <v>3200</v>
      </c>
      <c r="F292" s="141">
        <v>0</v>
      </c>
      <c r="G292" s="141">
        <v>0</v>
      </c>
      <c r="H292" s="141">
        <v>0</v>
      </c>
      <c r="I292" s="141">
        <v>25721</v>
      </c>
      <c r="J292" s="141">
        <v>25721</v>
      </c>
      <c r="K292" s="141">
        <v>0</v>
      </c>
      <c r="L292" s="141">
        <v>0</v>
      </c>
      <c r="M292" s="141">
        <v>0</v>
      </c>
      <c r="N292" s="114">
        <f t="shared" si="4"/>
        <v>28921</v>
      </c>
      <c r="O292" s="115"/>
      <c r="P292" s="88" t="s">
        <v>725</v>
      </c>
      <c r="Q292" s="88" t="s">
        <v>51</v>
      </c>
      <c r="R292" s="88" t="s">
        <v>51</v>
      </c>
      <c r="S292" s="88" t="s">
        <v>51</v>
      </c>
    </row>
    <row r="293" spans="1:19" ht="27.75" customHeight="1" x14ac:dyDescent="0.25">
      <c r="A293" s="111"/>
      <c r="B293" s="107"/>
      <c r="C293" s="144" t="s">
        <v>726</v>
      </c>
      <c r="D293" s="145">
        <v>3200</v>
      </c>
      <c r="E293" s="145">
        <v>3200</v>
      </c>
      <c r="F293" s="145">
        <v>0</v>
      </c>
      <c r="G293" s="145">
        <v>0</v>
      </c>
      <c r="H293" s="145">
        <v>0</v>
      </c>
      <c r="I293" s="145">
        <v>0</v>
      </c>
      <c r="J293" s="145">
        <v>0</v>
      </c>
      <c r="K293" s="145">
        <v>0</v>
      </c>
      <c r="L293" s="145">
        <v>0</v>
      </c>
      <c r="M293" s="145">
        <v>0</v>
      </c>
      <c r="N293" s="146">
        <f t="shared" si="4"/>
        <v>3200</v>
      </c>
    </row>
    <row r="294" spans="1:19" ht="32.25" customHeight="1" x14ac:dyDescent="0.25">
      <c r="A294" s="107" t="s">
        <v>727</v>
      </c>
      <c r="B294" s="107"/>
      <c r="C294" s="108" t="s">
        <v>728</v>
      </c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N294" s="110">
        <f t="shared" si="4"/>
        <v>0</v>
      </c>
    </row>
    <row r="295" spans="1:19" ht="32.25" customHeight="1" x14ac:dyDescent="0.25">
      <c r="A295" s="111" t="s">
        <v>729</v>
      </c>
      <c r="B295" s="111" t="s">
        <v>730</v>
      </c>
      <c r="C295" s="112" t="s">
        <v>731</v>
      </c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14">
        <f t="shared" si="4"/>
        <v>0</v>
      </c>
      <c r="O295" s="115"/>
      <c r="P295" s="88" t="s">
        <v>731</v>
      </c>
      <c r="Q295" s="88" t="s">
        <v>51</v>
      </c>
      <c r="R295" s="88" t="s">
        <v>51</v>
      </c>
      <c r="S295" s="88" t="s">
        <v>51</v>
      </c>
    </row>
    <row r="296" spans="1:19" ht="56.25" customHeight="1" x14ac:dyDescent="0.25">
      <c r="A296" s="111" t="s">
        <v>732</v>
      </c>
      <c r="B296" s="111" t="s">
        <v>730</v>
      </c>
      <c r="C296" s="112" t="s">
        <v>733</v>
      </c>
      <c r="D296" s="141"/>
      <c r="E296" s="141"/>
      <c r="F296" s="141"/>
      <c r="G296" s="141"/>
      <c r="H296" s="141"/>
      <c r="I296" s="141"/>
      <c r="J296" s="141"/>
      <c r="K296" s="141"/>
      <c r="L296" s="141"/>
      <c r="M296" s="141"/>
      <c r="N296" s="114">
        <f t="shared" si="4"/>
        <v>0</v>
      </c>
      <c r="O296" s="115"/>
      <c r="P296" s="88" t="s">
        <v>733</v>
      </c>
      <c r="Q296" s="88" t="s">
        <v>51</v>
      </c>
      <c r="R296" s="88" t="s">
        <v>51</v>
      </c>
      <c r="S296" s="88" t="s">
        <v>51</v>
      </c>
    </row>
    <row r="297" spans="1:19" ht="56.25" customHeight="1" x14ac:dyDescent="0.25">
      <c r="A297" s="111" t="s">
        <v>734</v>
      </c>
      <c r="B297" s="111" t="s">
        <v>730</v>
      </c>
      <c r="C297" s="112" t="s">
        <v>735</v>
      </c>
      <c r="D297" s="141"/>
      <c r="E297" s="141"/>
      <c r="F297" s="141"/>
      <c r="G297" s="141"/>
      <c r="H297" s="141"/>
      <c r="I297" s="141"/>
      <c r="J297" s="141"/>
      <c r="K297" s="141"/>
      <c r="L297" s="141"/>
      <c r="M297" s="141"/>
      <c r="N297" s="114">
        <f t="shared" si="4"/>
        <v>0</v>
      </c>
      <c r="O297" s="115"/>
      <c r="P297" s="88" t="s">
        <v>735</v>
      </c>
      <c r="Q297" s="88" t="s">
        <v>51</v>
      </c>
      <c r="R297" s="88" t="s">
        <v>51</v>
      </c>
      <c r="S297" s="88" t="s">
        <v>51</v>
      </c>
    </row>
    <row r="298" spans="1:19" ht="29.25" customHeight="1" x14ac:dyDescent="0.25">
      <c r="A298" s="111" t="s">
        <v>736</v>
      </c>
      <c r="B298" s="111" t="s">
        <v>730</v>
      </c>
      <c r="C298" s="112" t="s">
        <v>737</v>
      </c>
      <c r="D298" s="141"/>
      <c r="E298" s="141"/>
      <c r="F298" s="141"/>
      <c r="G298" s="141"/>
      <c r="H298" s="141"/>
      <c r="I298" s="141"/>
      <c r="J298" s="141"/>
      <c r="K298" s="141"/>
      <c r="L298" s="141"/>
      <c r="M298" s="141"/>
      <c r="N298" s="114">
        <f t="shared" si="4"/>
        <v>0</v>
      </c>
      <c r="O298" s="115"/>
      <c r="P298" s="88" t="s">
        <v>737</v>
      </c>
      <c r="Q298" s="88" t="s">
        <v>51</v>
      </c>
      <c r="R298" s="88" t="s">
        <v>51</v>
      </c>
      <c r="S298" s="88" t="s">
        <v>51</v>
      </c>
    </row>
    <row r="299" spans="1:19" ht="27.6" x14ac:dyDescent="0.25">
      <c r="A299" s="107" t="s">
        <v>738</v>
      </c>
      <c r="B299" s="107"/>
      <c r="C299" s="108" t="s">
        <v>739</v>
      </c>
      <c r="D299" s="140">
        <v>202204</v>
      </c>
      <c r="E299" s="140">
        <v>202204</v>
      </c>
      <c r="F299" s="140">
        <v>146020.20000000001</v>
      </c>
      <c r="G299" s="140">
        <v>3374.3</v>
      </c>
      <c r="H299" s="140">
        <v>0</v>
      </c>
      <c r="I299" s="140">
        <v>0</v>
      </c>
      <c r="J299" s="140">
        <v>0</v>
      </c>
      <c r="K299" s="140">
        <v>0</v>
      </c>
      <c r="L299" s="140">
        <v>0</v>
      </c>
      <c r="M299" s="140">
        <v>0</v>
      </c>
      <c r="N299" s="110">
        <f t="shared" si="4"/>
        <v>202204</v>
      </c>
    </row>
    <row r="300" spans="1:19" ht="29.25" customHeight="1" x14ac:dyDescent="0.25">
      <c r="A300" s="111" t="s">
        <v>740</v>
      </c>
      <c r="B300" s="111" t="s">
        <v>698</v>
      </c>
      <c r="C300" s="112" t="s">
        <v>741</v>
      </c>
      <c r="D300" s="141">
        <v>202204</v>
      </c>
      <c r="E300" s="141">
        <v>202204</v>
      </c>
      <c r="F300" s="141">
        <v>146020.20000000001</v>
      </c>
      <c r="G300" s="141">
        <v>3374.3</v>
      </c>
      <c r="H300" s="141">
        <v>0</v>
      </c>
      <c r="I300" s="141">
        <v>0</v>
      </c>
      <c r="J300" s="141">
        <v>0</v>
      </c>
      <c r="K300" s="141">
        <v>0</v>
      </c>
      <c r="L300" s="141">
        <v>0</v>
      </c>
      <c r="M300" s="141">
        <v>0</v>
      </c>
      <c r="N300" s="114">
        <f t="shared" si="4"/>
        <v>202204</v>
      </c>
      <c r="O300" s="115"/>
      <c r="P300" s="88" t="s">
        <v>741</v>
      </c>
      <c r="Q300" s="88" t="s">
        <v>51</v>
      </c>
      <c r="R300" s="88" t="s">
        <v>51</v>
      </c>
      <c r="S300" s="88" t="s">
        <v>51</v>
      </c>
    </row>
    <row r="301" spans="1:19" ht="27.6" x14ac:dyDescent="0.25">
      <c r="A301" s="107" t="s">
        <v>742</v>
      </c>
      <c r="B301" s="107"/>
      <c r="C301" s="108" t="s">
        <v>743</v>
      </c>
      <c r="D301" s="147"/>
      <c r="E301" s="147"/>
      <c r="F301" s="147"/>
      <c r="G301" s="147"/>
      <c r="H301" s="147"/>
      <c r="I301" s="147"/>
      <c r="J301" s="147"/>
      <c r="K301" s="147"/>
      <c r="L301" s="147"/>
      <c r="M301" s="147"/>
      <c r="N301" s="110">
        <f t="shared" si="4"/>
        <v>0</v>
      </c>
    </row>
    <row r="302" spans="1:19" ht="43.5" customHeight="1" x14ac:dyDescent="0.25">
      <c r="A302" s="111" t="s">
        <v>744</v>
      </c>
      <c r="B302" s="111" t="s">
        <v>350</v>
      </c>
      <c r="C302" s="112" t="s">
        <v>745</v>
      </c>
      <c r="D302" s="141"/>
      <c r="E302" s="141"/>
      <c r="F302" s="141"/>
      <c r="G302" s="141"/>
      <c r="H302" s="141"/>
      <c r="I302" s="141"/>
      <c r="J302" s="141"/>
      <c r="K302" s="141"/>
      <c r="L302" s="141"/>
      <c r="M302" s="141"/>
      <c r="N302" s="114">
        <f t="shared" si="4"/>
        <v>0</v>
      </c>
      <c r="O302" s="115"/>
      <c r="P302" s="88" t="s">
        <v>745</v>
      </c>
      <c r="Q302" s="88" t="s">
        <v>51</v>
      </c>
      <c r="R302" s="88" t="s">
        <v>51</v>
      </c>
      <c r="S302" s="88" t="s">
        <v>51</v>
      </c>
    </row>
    <row r="303" spans="1:19" ht="18" customHeight="1" x14ac:dyDescent="0.25">
      <c r="A303" s="111" t="s">
        <v>746</v>
      </c>
      <c r="B303" s="111" t="s">
        <v>747</v>
      </c>
      <c r="C303" s="112" t="s">
        <v>748</v>
      </c>
      <c r="D303" s="141"/>
      <c r="E303" s="141"/>
      <c r="F303" s="141"/>
      <c r="G303" s="141"/>
      <c r="H303" s="141"/>
      <c r="I303" s="141"/>
      <c r="J303" s="141"/>
      <c r="K303" s="141"/>
      <c r="L303" s="141"/>
      <c r="M303" s="141"/>
      <c r="N303" s="114">
        <f t="shared" si="4"/>
        <v>0</v>
      </c>
      <c r="O303" s="115"/>
      <c r="P303" s="88" t="s">
        <v>748</v>
      </c>
      <c r="Q303" s="88" t="s">
        <v>51</v>
      </c>
      <c r="R303" s="88" t="s">
        <v>51</v>
      </c>
      <c r="S303" s="88" t="s">
        <v>51</v>
      </c>
    </row>
    <row r="304" spans="1:19" ht="27.6" x14ac:dyDescent="0.25">
      <c r="A304" s="107" t="s">
        <v>749</v>
      </c>
      <c r="B304" s="107"/>
      <c r="C304" s="108" t="s">
        <v>750</v>
      </c>
      <c r="D304" s="147"/>
      <c r="E304" s="147"/>
      <c r="F304" s="147"/>
      <c r="G304" s="147"/>
      <c r="H304" s="147"/>
      <c r="I304" s="147"/>
      <c r="J304" s="147"/>
      <c r="K304" s="147"/>
      <c r="L304" s="147"/>
      <c r="M304" s="147"/>
      <c r="N304" s="110">
        <f t="shared" si="4"/>
        <v>0</v>
      </c>
    </row>
    <row r="305" spans="1:19" ht="30.75" customHeight="1" x14ac:dyDescent="0.25">
      <c r="A305" s="111" t="s">
        <v>751</v>
      </c>
      <c r="B305" s="111" t="s">
        <v>685</v>
      </c>
      <c r="C305" s="112" t="s">
        <v>752</v>
      </c>
      <c r="D305" s="148"/>
      <c r="E305" s="148"/>
      <c r="F305" s="148"/>
      <c r="G305" s="148"/>
      <c r="H305" s="148"/>
      <c r="I305" s="148"/>
      <c r="J305" s="148"/>
      <c r="K305" s="148"/>
      <c r="L305" s="148"/>
      <c r="M305" s="148"/>
      <c r="N305" s="114">
        <f t="shared" si="4"/>
        <v>0</v>
      </c>
      <c r="O305" s="115"/>
      <c r="P305" s="88" t="s">
        <v>752</v>
      </c>
      <c r="Q305" s="88" t="s">
        <v>51</v>
      </c>
      <c r="R305" s="88" t="s">
        <v>51</v>
      </c>
      <c r="S305" s="88" t="s">
        <v>51</v>
      </c>
    </row>
    <row r="306" spans="1:19" ht="43.5" customHeight="1" x14ac:dyDescent="0.25">
      <c r="A306" s="107" t="s">
        <v>753</v>
      </c>
      <c r="B306" s="107"/>
      <c r="C306" s="108" t="s">
        <v>754</v>
      </c>
      <c r="D306" s="149">
        <v>462025.5</v>
      </c>
      <c r="E306" s="149">
        <v>271945.5</v>
      </c>
      <c r="F306" s="149">
        <v>48550.1</v>
      </c>
      <c r="G306" s="149">
        <v>884.8</v>
      </c>
      <c r="H306" s="149">
        <v>190080</v>
      </c>
      <c r="I306" s="150">
        <v>0</v>
      </c>
      <c r="J306" s="150">
        <v>0</v>
      </c>
      <c r="K306" s="150">
        <v>0</v>
      </c>
      <c r="L306" s="150">
        <v>0</v>
      </c>
      <c r="M306" s="150">
        <v>0</v>
      </c>
      <c r="N306" s="110">
        <f t="shared" si="4"/>
        <v>462025.5</v>
      </c>
    </row>
    <row r="307" spans="1:19" ht="43.5" customHeight="1" x14ac:dyDescent="0.25">
      <c r="A307" s="111" t="s">
        <v>755</v>
      </c>
      <c r="B307" s="111" t="s">
        <v>698</v>
      </c>
      <c r="C307" s="112" t="s">
        <v>756</v>
      </c>
      <c r="D307" s="141">
        <v>62025.5</v>
      </c>
      <c r="E307" s="141">
        <v>62025.5</v>
      </c>
      <c r="F307" s="141">
        <v>48550.1</v>
      </c>
      <c r="G307" s="141">
        <v>884.8</v>
      </c>
      <c r="H307" s="141">
        <v>0</v>
      </c>
      <c r="I307" s="141">
        <v>0</v>
      </c>
      <c r="J307" s="141">
        <v>0</v>
      </c>
      <c r="K307" s="141">
        <v>0</v>
      </c>
      <c r="L307" s="141">
        <v>0</v>
      </c>
      <c r="M307" s="141">
        <v>0</v>
      </c>
      <c r="N307" s="114">
        <f t="shared" si="4"/>
        <v>62025.5</v>
      </c>
      <c r="O307" s="115"/>
      <c r="P307" s="88" t="s">
        <v>756</v>
      </c>
      <c r="Q307" s="88" t="s">
        <v>51</v>
      </c>
      <c r="R307" s="88" t="s">
        <v>51</v>
      </c>
      <c r="S307" s="88" t="s">
        <v>51</v>
      </c>
    </row>
    <row r="308" spans="1:19" ht="43.5" customHeight="1" x14ac:dyDescent="0.25">
      <c r="A308" s="111" t="s">
        <v>757</v>
      </c>
      <c r="B308" s="111" t="s">
        <v>399</v>
      </c>
      <c r="C308" s="112" t="s">
        <v>758</v>
      </c>
      <c r="D308" s="141">
        <v>400000</v>
      </c>
      <c r="E308" s="141">
        <v>209920</v>
      </c>
      <c r="F308" s="141">
        <v>0</v>
      </c>
      <c r="G308" s="141">
        <v>0</v>
      </c>
      <c r="H308" s="141">
        <v>190080</v>
      </c>
      <c r="I308" s="141">
        <v>0</v>
      </c>
      <c r="J308" s="141">
        <v>0</v>
      </c>
      <c r="K308" s="141">
        <v>0</v>
      </c>
      <c r="L308" s="141">
        <v>0</v>
      </c>
      <c r="M308" s="141">
        <v>0</v>
      </c>
      <c r="N308" s="114">
        <f t="shared" si="4"/>
        <v>400000</v>
      </c>
      <c r="O308" s="115"/>
      <c r="P308" s="88" t="s">
        <v>758</v>
      </c>
      <c r="Q308" s="88" t="s">
        <v>51</v>
      </c>
      <c r="R308" s="88" t="s">
        <v>51</v>
      </c>
      <c r="S308" s="88" t="s">
        <v>51</v>
      </c>
    </row>
    <row r="309" spans="1:19" ht="27.6" x14ac:dyDescent="0.25">
      <c r="A309" s="107" t="s">
        <v>759</v>
      </c>
      <c r="B309" s="107"/>
      <c r="C309" s="108" t="s">
        <v>760</v>
      </c>
      <c r="D309" s="151"/>
      <c r="E309" s="151"/>
      <c r="F309" s="151"/>
      <c r="G309" s="151"/>
      <c r="H309" s="151"/>
      <c r="I309" s="151"/>
      <c r="J309" s="151"/>
      <c r="K309" s="151"/>
      <c r="L309" s="151"/>
      <c r="M309" s="151"/>
      <c r="N309" s="110">
        <f t="shared" si="4"/>
        <v>0</v>
      </c>
    </row>
    <row r="310" spans="1:19" ht="33.75" customHeight="1" x14ac:dyDescent="0.25">
      <c r="A310" s="111" t="s">
        <v>761</v>
      </c>
      <c r="B310" s="111" t="s">
        <v>325</v>
      </c>
      <c r="C310" s="112" t="s">
        <v>762</v>
      </c>
      <c r="D310" s="141"/>
      <c r="E310" s="141"/>
      <c r="F310" s="141"/>
      <c r="G310" s="141"/>
      <c r="H310" s="141"/>
      <c r="I310" s="141"/>
      <c r="J310" s="141"/>
      <c r="K310" s="141"/>
      <c r="L310" s="141"/>
      <c r="M310" s="141"/>
      <c r="N310" s="114">
        <f t="shared" si="4"/>
        <v>0</v>
      </c>
      <c r="O310" s="115"/>
      <c r="P310" s="88" t="s">
        <v>762</v>
      </c>
      <c r="Q310" s="88" t="s">
        <v>51</v>
      </c>
      <c r="R310" s="88" t="s">
        <v>51</v>
      </c>
      <c r="S310" s="88" t="s">
        <v>51</v>
      </c>
    </row>
    <row r="311" spans="1:19" ht="49.5" customHeight="1" x14ac:dyDescent="0.25">
      <c r="A311" s="111" t="s">
        <v>763</v>
      </c>
      <c r="B311" s="111" t="s">
        <v>325</v>
      </c>
      <c r="C311" s="112" t="s">
        <v>764</v>
      </c>
      <c r="D311" s="141"/>
      <c r="E311" s="141"/>
      <c r="F311" s="141"/>
      <c r="G311" s="141"/>
      <c r="H311" s="141"/>
      <c r="I311" s="141"/>
      <c r="J311" s="141"/>
      <c r="K311" s="141"/>
      <c r="L311" s="141"/>
      <c r="M311" s="141"/>
      <c r="N311" s="114">
        <f t="shared" si="4"/>
        <v>0</v>
      </c>
      <c r="O311" s="115"/>
      <c r="P311" s="88" t="s">
        <v>764</v>
      </c>
      <c r="Q311" s="88" t="s">
        <v>51</v>
      </c>
      <c r="R311" s="88" t="s">
        <v>51</v>
      </c>
      <c r="S311" s="88" t="s">
        <v>51</v>
      </c>
    </row>
    <row r="312" spans="1:19" ht="69" customHeight="1" x14ac:dyDescent="0.25">
      <c r="A312" s="111" t="s">
        <v>765</v>
      </c>
      <c r="B312" s="111" t="s">
        <v>282</v>
      </c>
      <c r="C312" s="112" t="s">
        <v>766</v>
      </c>
      <c r="D312" s="141"/>
      <c r="E312" s="141"/>
      <c r="F312" s="141"/>
      <c r="G312" s="141"/>
      <c r="H312" s="141"/>
      <c r="I312" s="141"/>
      <c r="J312" s="141"/>
      <c r="K312" s="141"/>
      <c r="L312" s="141"/>
      <c r="M312" s="141"/>
      <c r="N312" s="114">
        <f t="shared" si="4"/>
        <v>0</v>
      </c>
      <c r="O312" s="115"/>
      <c r="P312" s="88" t="s">
        <v>766</v>
      </c>
      <c r="Q312" s="88" t="s">
        <v>51</v>
      </c>
      <c r="R312" s="88" t="s">
        <v>51</v>
      </c>
      <c r="S312" s="88" t="s">
        <v>51</v>
      </c>
    </row>
    <row r="313" spans="1:19" ht="48" customHeight="1" x14ac:dyDescent="0.25">
      <c r="A313" s="111" t="s">
        <v>767</v>
      </c>
      <c r="B313" s="111" t="s">
        <v>768</v>
      </c>
      <c r="C313" s="112" t="s">
        <v>769</v>
      </c>
      <c r="D313" s="141"/>
      <c r="E313" s="141"/>
      <c r="F313" s="141"/>
      <c r="G313" s="141"/>
      <c r="H313" s="141"/>
      <c r="I313" s="141"/>
      <c r="J313" s="141"/>
      <c r="K313" s="141"/>
      <c r="L313" s="141"/>
      <c r="M313" s="141"/>
      <c r="N313" s="114">
        <f t="shared" si="4"/>
        <v>0</v>
      </c>
      <c r="O313" s="115"/>
      <c r="P313" s="88" t="s">
        <v>769</v>
      </c>
      <c r="Q313" s="88" t="s">
        <v>51</v>
      </c>
      <c r="R313" s="88" t="s">
        <v>51</v>
      </c>
      <c r="S313" s="88" t="s">
        <v>51</v>
      </c>
    </row>
    <row r="314" spans="1:19" ht="108.75" customHeight="1" x14ac:dyDescent="0.25">
      <c r="A314" s="111" t="s">
        <v>770</v>
      </c>
      <c r="B314" s="111" t="s">
        <v>282</v>
      </c>
      <c r="C314" s="112" t="s">
        <v>771</v>
      </c>
      <c r="D314" s="141"/>
      <c r="E314" s="141"/>
      <c r="F314" s="141"/>
      <c r="G314" s="141"/>
      <c r="H314" s="141"/>
      <c r="I314" s="141"/>
      <c r="J314" s="141"/>
      <c r="K314" s="141"/>
      <c r="L314" s="141"/>
      <c r="M314" s="141"/>
      <c r="N314" s="114">
        <f t="shared" si="4"/>
        <v>0</v>
      </c>
      <c r="O314" s="115"/>
      <c r="P314" s="88" t="s">
        <v>772</v>
      </c>
      <c r="Q314" s="88" t="s">
        <v>773</v>
      </c>
      <c r="R314" s="88" t="s">
        <v>51</v>
      </c>
      <c r="S314" s="88" t="s">
        <v>51</v>
      </c>
    </row>
    <row r="315" spans="1:19" ht="92.4" x14ac:dyDescent="0.25">
      <c r="A315" s="111" t="s">
        <v>774</v>
      </c>
      <c r="B315" s="111" t="s">
        <v>282</v>
      </c>
      <c r="C315" s="112" t="s">
        <v>775</v>
      </c>
      <c r="D315" s="141"/>
      <c r="E315" s="141"/>
      <c r="F315" s="141"/>
      <c r="G315" s="141"/>
      <c r="H315" s="141"/>
      <c r="I315" s="141"/>
      <c r="J315" s="141"/>
      <c r="K315" s="141"/>
      <c r="L315" s="141"/>
      <c r="M315" s="141"/>
      <c r="N315" s="114">
        <f t="shared" si="4"/>
        <v>0</v>
      </c>
      <c r="O315" s="115"/>
      <c r="P315" s="88" t="s">
        <v>775</v>
      </c>
      <c r="Q315" s="88" t="s">
        <v>51</v>
      </c>
      <c r="R315" s="88" t="s">
        <v>51</v>
      </c>
      <c r="S315" s="88" t="s">
        <v>51</v>
      </c>
    </row>
    <row r="316" spans="1:19" ht="55.5" customHeight="1" x14ac:dyDescent="0.25">
      <c r="A316" s="111" t="s">
        <v>776</v>
      </c>
      <c r="B316" s="111" t="s">
        <v>282</v>
      </c>
      <c r="C316" s="112" t="s">
        <v>777</v>
      </c>
      <c r="D316" s="141"/>
      <c r="E316" s="141"/>
      <c r="F316" s="141"/>
      <c r="G316" s="141"/>
      <c r="H316" s="141"/>
      <c r="I316" s="141"/>
      <c r="J316" s="141"/>
      <c r="K316" s="141"/>
      <c r="L316" s="141"/>
      <c r="M316" s="141"/>
      <c r="N316" s="114">
        <f t="shared" si="4"/>
        <v>0</v>
      </c>
      <c r="O316" s="115"/>
      <c r="P316" s="88" t="s">
        <v>777</v>
      </c>
      <c r="Q316" s="88" t="s">
        <v>51</v>
      </c>
      <c r="R316" s="88" t="s">
        <v>51</v>
      </c>
      <c r="S316" s="88" t="s">
        <v>51</v>
      </c>
    </row>
    <row r="317" spans="1:19" ht="33.75" customHeight="1" x14ac:dyDescent="0.25">
      <c r="A317" s="107" t="s">
        <v>778</v>
      </c>
      <c r="B317" s="107"/>
      <c r="C317" s="108" t="s">
        <v>779</v>
      </c>
      <c r="D317" s="147"/>
      <c r="E317" s="147"/>
      <c r="F317" s="147"/>
      <c r="G317" s="147"/>
      <c r="H317" s="147"/>
      <c r="I317" s="147"/>
      <c r="J317" s="147"/>
      <c r="K317" s="147"/>
      <c r="L317" s="147"/>
      <c r="M317" s="147"/>
      <c r="N317" s="110">
        <f t="shared" si="4"/>
        <v>0</v>
      </c>
    </row>
    <row r="318" spans="1:19" ht="26.4" x14ac:dyDescent="0.25">
      <c r="A318" s="111" t="s">
        <v>780</v>
      </c>
      <c r="B318" s="111" t="s">
        <v>322</v>
      </c>
      <c r="C318" s="112" t="s">
        <v>781</v>
      </c>
      <c r="D318" s="147"/>
      <c r="E318" s="147"/>
      <c r="F318" s="147"/>
      <c r="G318" s="147"/>
      <c r="H318" s="147"/>
      <c r="I318" s="147"/>
      <c r="J318" s="147"/>
      <c r="K318" s="147"/>
      <c r="L318" s="147"/>
      <c r="M318" s="147"/>
      <c r="N318" s="114">
        <f t="shared" si="4"/>
        <v>0</v>
      </c>
      <c r="O318" s="115"/>
      <c r="P318" s="88" t="s">
        <v>781</v>
      </c>
      <c r="Q318" s="88" t="s">
        <v>51</v>
      </c>
      <c r="R318" s="88" t="s">
        <v>51</v>
      </c>
      <c r="S318" s="88" t="s">
        <v>51</v>
      </c>
    </row>
    <row r="319" spans="1:19" ht="46.5" customHeight="1" x14ac:dyDescent="0.25">
      <c r="A319" s="111" t="s">
        <v>782</v>
      </c>
      <c r="B319" s="111" t="s">
        <v>322</v>
      </c>
      <c r="C319" s="112" t="s">
        <v>783</v>
      </c>
      <c r="D319" s="147"/>
      <c r="E319" s="147"/>
      <c r="F319" s="147"/>
      <c r="G319" s="147"/>
      <c r="H319" s="147"/>
      <c r="I319" s="147"/>
      <c r="J319" s="147"/>
      <c r="K319" s="147"/>
      <c r="L319" s="147"/>
      <c r="M319" s="147"/>
      <c r="N319" s="114">
        <f t="shared" si="4"/>
        <v>0</v>
      </c>
      <c r="O319" s="115"/>
      <c r="P319" s="88" t="s">
        <v>783</v>
      </c>
      <c r="Q319" s="88" t="s">
        <v>51</v>
      </c>
      <c r="R319" s="88" t="s">
        <v>51</v>
      </c>
      <c r="S319" s="88" t="s">
        <v>51</v>
      </c>
    </row>
    <row r="320" spans="1:19" ht="47.25" customHeight="1" x14ac:dyDescent="0.25">
      <c r="A320" s="111" t="s">
        <v>784</v>
      </c>
      <c r="B320" s="111" t="s">
        <v>285</v>
      </c>
      <c r="C320" s="112" t="s">
        <v>785</v>
      </c>
      <c r="D320" s="147"/>
      <c r="E320" s="147"/>
      <c r="F320" s="147"/>
      <c r="G320" s="147"/>
      <c r="H320" s="147"/>
      <c r="I320" s="147"/>
      <c r="J320" s="147"/>
      <c r="K320" s="147"/>
      <c r="L320" s="147"/>
      <c r="M320" s="147"/>
      <c r="N320" s="114">
        <f t="shared" si="4"/>
        <v>0</v>
      </c>
      <c r="O320" s="115"/>
      <c r="P320" s="88" t="s">
        <v>785</v>
      </c>
      <c r="Q320" s="88" t="s">
        <v>51</v>
      </c>
      <c r="R320" s="88" t="s">
        <v>51</v>
      </c>
      <c r="S320" s="88" t="s">
        <v>51</v>
      </c>
    </row>
    <row r="321" spans="1:19" ht="58.5" customHeight="1" x14ac:dyDescent="0.25">
      <c r="A321" s="111" t="s">
        <v>786</v>
      </c>
      <c r="B321" s="111" t="s">
        <v>496</v>
      </c>
      <c r="C321" s="112" t="s">
        <v>787</v>
      </c>
      <c r="D321" s="147"/>
      <c r="E321" s="147"/>
      <c r="F321" s="147"/>
      <c r="G321" s="147"/>
      <c r="H321" s="147"/>
      <c r="I321" s="147"/>
      <c r="J321" s="147"/>
      <c r="K321" s="147"/>
      <c r="L321" s="147"/>
      <c r="M321" s="147"/>
      <c r="N321" s="114">
        <f t="shared" si="4"/>
        <v>0</v>
      </c>
      <c r="O321" s="115"/>
      <c r="P321" s="88" t="s">
        <v>787</v>
      </c>
      <c r="Q321" s="88" t="s">
        <v>51</v>
      </c>
      <c r="R321" s="88" t="s">
        <v>51</v>
      </c>
      <c r="S321" s="88" t="s">
        <v>51</v>
      </c>
    </row>
    <row r="322" spans="1:19" ht="42" customHeight="1" x14ac:dyDescent="0.25">
      <c r="A322" s="111" t="s">
        <v>788</v>
      </c>
      <c r="B322" s="111" t="s">
        <v>322</v>
      </c>
      <c r="C322" s="112" t="s">
        <v>789</v>
      </c>
      <c r="D322" s="141"/>
      <c r="E322" s="141"/>
      <c r="F322" s="141"/>
      <c r="G322" s="141"/>
      <c r="H322" s="141"/>
      <c r="I322" s="141"/>
      <c r="J322" s="141"/>
      <c r="K322" s="141"/>
      <c r="L322" s="141"/>
      <c r="M322" s="141"/>
      <c r="N322" s="114">
        <f t="shared" si="4"/>
        <v>0</v>
      </c>
      <c r="O322" s="115"/>
      <c r="P322" s="88" t="s">
        <v>789</v>
      </c>
      <c r="Q322" s="88" t="s">
        <v>51</v>
      </c>
      <c r="R322" s="88" t="s">
        <v>51</v>
      </c>
      <c r="S322" s="88" t="s">
        <v>51</v>
      </c>
    </row>
    <row r="323" spans="1:19" ht="58.5" customHeight="1" x14ac:dyDescent="0.25">
      <c r="A323" s="111" t="s">
        <v>790</v>
      </c>
      <c r="B323" s="111" t="s">
        <v>322</v>
      </c>
      <c r="C323" s="112" t="s">
        <v>791</v>
      </c>
      <c r="D323" s="141"/>
      <c r="E323" s="141"/>
      <c r="F323" s="141"/>
      <c r="G323" s="141"/>
      <c r="H323" s="141"/>
      <c r="I323" s="141"/>
      <c r="J323" s="141"/>
      <c r="K323" s="141"/>
      <c r="L323" s="141"/>
      <c r="M323" s="141"/>
      <c r="N323" s="114">
        <f t="shared" si="4"/>
        <v>0</v>
      </c>
      <c r="O323" s="115"/>
      <c r="P323" s="88" t="s">
        <v>791</v>
      </c>
      <c r="Q323" s="88" t="s">
        <v>51</v>
      </c>
      <c r="R323" s="88" t="s">
        <v>51</v>
      </c>
      <c r="S323" s="88" t="s">
        <v>51</v>
      </c>
    </row>
    <row r="324" spans="1:19" ht="58.5" customHeight="1" x14ac:dyDescent="0.25">
      <c r="A324" s="111" t="s">
        <v>792</v>
      </c>
      <c r="B324" s="111" t="s">
        <v>322</v>
      </c>
      <c r="C324" s="112" t="s">
        <v>793</v>
      </c>
      <c r="D324" s="141"/>
      <c r="E324" s="141"/>
      <c r="F324" s="141"/>
      <c r="G324" s="141"/>
      <c r="H324" s="141"/>
      <c r="I324" s="141"/>
      <c r="J324" s="141"/>
      <c r="K324" s="141"/>
      <c r="L324" s="141"/>
      <c r="M324" s="141"/>
      <c r="N324" s="114">
        <f t="shared" si="4"/>
        <v>0</v>
      </c>
      <c r="O324" s="115"/>
      <c r="P324" s="88" t="s">
        <v>793</v>
      </c>
      <c r="Q324" s="88" t="s">
        <v>51</v>
      </c>
      <c r="R324" s="88" t="s">
        <v>51</v>
      </c>
      <c r="S324" s="88" t="s">
        <v>51</v>
      </c>
    </row>
    <row r="325" spans="1:19" ht="33" customHeight="1" x14ac:dyDescent="0.25">
      <c r="A325" s="107" t="s">
        <v>794</v>
      </c>
      <c r="B325" s="107"/>
      <c r="C325" s="108" t="s">
        <v>795</v>
      </c>
      <c r="D325" s="147"/>
      <c r="E325" s="147"/>
      <c r="F325" s="147"/>
      <c r="G325" s="147"/>
      <c r="H325" s="147"/>
      <c r="I325" s="147"/>
      <c r="J325" s="147"/>
      <c r="K325" s="147"/>
      <c r="L325" s="147"/>
      <c r="M325" s="147"/>
      <c r="N325" s="110">
        <f t="shared" si="4"/>
        <v>0</v>
      </c>
    </row>
    <row r="326" spans="1:19" ht="30" customHeight="1" x14ac:dyDescent="0.25">
      <c r="A326" s="111" t="s">
        <v>796</v>
      </c>
      <c r="B326" s="111" t="s">
        <v>797</v>
      </c>
      <c r="C326" s="112" t="s">
        <v>798</v>
      </c>
      <c r="D326" s="141"/>
      <c r="E326" s="141"/>
      <c r="F326" s="141"/>
      <c r="G326" s="141"/>
      <c r="H326" s="141"/>
      <c r="I326" s="141"/>
      <c r="J326" s="141"/>
      <c r="K326" s="141"/>
      <c r="L326" s="141"/>
      <c r="M326" s="141"/>
      <c r="N326" s="114">
        <f t="shared" si="4"/>
        <v>0</v>
      </c>
      <c r="O326" s="115"/>
      <c r="P326" s="88" t="s">
        <v>798</v>
      </c>
      <c r="Q326" s="88" t="s">
        <v>51</v>
      </c>
      <c r="R326" s="88" t="s">
        <v>51</v>
      </c>
      <c r="S326" s="88" t="s">
        <v>51</v>
      </c>
    </row>
    <row r="327" spans="1:19" ht="42" customHeight="1" x14ac:dyDescent="0.25">
      <c r="A327" s="111" t="s">
        <v>799</v>
      </c>
      <c r="B327" s="111" t="s">
        <v>797</v>
      </c>
      <c r="C327" s="112" t="s">
        <v>800</v>
      </c>
      <c r="D327" s="141"/>
      <c r="E327" s="141"/>
      <c r="F327" s="141"/>
      <c r="G327" s="141"/>
      <c r="H327" s="141"/>
      <c r="I327" s="141"/>
      <c r="J327" s="141"/>
      <c r="K327" s="141"/>
      <c r="L327" s="141"/>
      <c r="M327" s="141"/>
      <c r="N327" s="114">
        <f t="shared" si="4"/>
        <v>0</v>
      </c>
      <c r="O327" s="115"/>
      <c r="P327" s="88" t="s">
        <v>800</v>
      </c>
      <c r="Q327" s="88" t="s">
        <v>51</v>
      </c>
      <c r="R327" s="88" t="s">
        <v>51</v>
      </c>
      <c r="S327" s="88" t="s">
        <v>51</v>
      </c>
    </row>
    <row r="328" spans="1:19" ht="48.75" customHeight="1" x14ac:dyDescent="0.25">
      <c r="A328" s="120" t="s">
        <v>801</v>
      </c>
      <c r="B328" s="107"/>
      <c r="C328" s="121" t="s">
        <v>802</v>
      </c>
      <c r="D328" s="140">
        <v>137499.5</v>
      </c>
      <c r="E328" s="140">
        <v>13750</v>
      </c>
      <c r="F328" s="140">
        <v>0</v>
      </c>
      <c r="G328" s="140">
        <v>0</v>
      </c>
      <c r="H328" s="140">
        <v>123749.5</v>
      </c>
      <c r="I328" s="140">
        <v>0</v>
      </c>
      <c r="J328" s="140">
        <v>0</v>
      </c>
      <c r="K328" s="140">
        <v>0</v>
      </c>
      <c r="L328" s="140">
        <v>0</v>
      </c>
      <c r="M328" s="140">
        <v>0</v>
      </c>
      <c r="N328" s="122">
        <f t="shared" si="4"/>
        <v>137499.5</v>
      </c>
    </row>
    <row r="329" spans="1:19" ht="57.75" customHeight="1" x14ac:dyDescent="0.25">
      <c r="A329" s="107" t="s">
        <v>803</v>
      </c>
      <c r="B329" s="107"/>
      <c r="C329" s="108" t="s">
        <v>802</v>
      </c>
      <c r="D329" s="140">
        <v>137499.5</v>
      </c>
      <c r="E329" s="140">
        <v>13750</v>
      </c>
      <c r="F329" s="140">
        <v>0</v>
      </c>
      <c r="G329" s="140">
        <v>0</v>
      </c>
      <c r="H329" s="140">
        <v>123749.5</v>
      </c>
      <c r="I329" s="140">
        <v>0</v>
      </c>
      <c r="J329" s="140">
        <v>0</v>
      </c>
      <c r="K329" s="140">
        <v>0</v>
      </c>
      <c r="L329" s="140">
        <v>0</v>
      </c>
      <c r="M329" s="140">
        <v>0</v>
      </c>
      <c r="N329" s="110">
        <f t="shared" ref="N329:N431" si="5">I329+D329</f>
        <v>137499.5</v>
      </c>
    </row>
    <row r="330" spans="1:19" ht="85.5" customHeight="1" x14ac:dyDescent="0.25">
      <c r="A330" s="111" t="s">
        <v>804</v>
      </c>
      <c r="B330" s="111" t="s">
        <v>53</v>
      </c>
      <c r="C330" s="112" t="s">
        <v>805</v>
      </c>
      <c r="D330" s="141">
        <v>137499.5</v>
      </c>
      <c r="E330" s="141">
        <v>13750</v>
      </c>
      <c r="F330" s="141">
        <v>0</v>
      </c>
      <c r="G330" s="141">
        <v>0</v>
      </c>
      <c r="H330" s="141">
        <v>123749.5</v>
      </c>
      <c r="I330" s="141">
        <v>0</v>
      </c>
      <c r="J330" s="141">
        <v>0</v>
      </c>
      <c r="K330" s="141">
        <v>0</v>
      </c>
      <c r="L330" s="141">
        <v>0</v>
      </c>
      <c r="M330" s="141">
        <v>0</v>
      </c>
      <c r="N330" s="114">
        <f t="shared" si="5"/>
        <v>137499.5</v>
      </c>
      <c r="O330" s="115"/>
      <c r="P330" s="88" t="s">
        <v>805</v>
      </c>
      <c r="Q330" s="88" t="s">
        <v>51</v>
      </c>
      <c r="R330" s="88" t="s">
        <v>51</v>
      </c>
      <c r="S330" s="88" t="s">
        <v>51</v>
      </c>
    </row>
    <row r="331" spans="1:19" ht="26.4" x14ac:dyDescent="0.25">
      <c r="A331" s="120" t="s">
        <v>806</v>
      </c>
      <c r="B331" s="107"/>
      <c r="C331" s="121" t="s">
        <v>807</v>
      </c>
      <c r="D331" s="105">
        <v>311559959.69999999</v>
      </c>
      <c r="E331" s="105">
        <v>311539460.69999999</v>
      </c>
      <c r="F331" s="105">
        <v>323349.10000000003</v>
      </c>
      <c r="G331" s="105">
        <v>49729</v>
      </c>
      <c r="H331" s="105">
        <v>20499</v>
      </c>
      <c r="I331" s="105">
        <v>1352958.6</v>
      </c>
      <c r="J331" s="105">
        <v>325641.5</v>
      </c>
      <c r="K331" s="105">
        <v>65910</v>
      </c>
      <c r="L331" s="105">
        <v>12996.5</v>
      </c>
      <c r="M331" s="105">
        <v>1027317.1</v>
      </c>
      <c r="N331" s="122">
        <f t="shared" si="5"/>
        <v>312912918.30000001</v>
      </c>
    </row>
    <row r="332" spans="1:19" ht="27.6" x14ac:dyDescent="0.25">
      <c r="A332" s="107" t="s">
        <v>808</v>
      </c>
      <c r="B332" s="107"/>
      <c r="C332" s="108" t="s">
        <v>809</v>
      </c>
      <c r="D332" s="109">
        <v>107998840.10000001</v>
      </c>
      <c r="E332" s="109">
        <v>107978341.10000001</v>
      </c>
      <c r="F332" s="109">
        <v>260320.30000000002</v>
      </c>
      <c r="G332" s="109">
        <v>47722</v>
      </c>
      <c r="H332" s="109">
        <v>20499</v>
      </c>
      <c r="I332" s="109">
        <v>1157621.2</v>
      </c>
      <c r="J332" s="109">
        <v>168277.5</v>
      </c>
      <c r="K332" s="109">
        <v>1145.5999999999999</v>
      </c>
      <c r="L332" s="109">
        <v>1250.6000000000001</v>
      </c>
      <c r="M332" s="109">
        <v>989343.70000000007</v>
      </c>
      <c r="N332" s="110">
        <f t="shared" si="5"/>
        <v>109156461.30000001</v>
      </c>
    </row>
    <row r="333" spans="1:19" ht="26.4" x14ac:dyDescent="0.25">
      <c r="A333" s="111" t="s">
        <v>810</v>
      </c>
      <c r="B333" s="111" t="s">
        <v>130</v>
      </c>
      <c r="C333" s="112" t="s">
        <v>811</v>
      </c>
      <c r="D333" s="113">
        <v>164753.5</v>
      </c>
      <c r="E333" s="113">
        <v>164753.5</v>
      </c>
      <c r="F333" s="113">
        <v>124568.4</v>
      </c>
      <c r="G333" s="113">
        <v>5445.8</v>
      </c>
      <c r="H333" s="113">
        <v>0</v>
      </c>
      <c r="I333" s="113">
        <v>400.5</v>
      </c>
      <c r="J333" s="113">
        <v>400.5</v>
      </c>
      <c r="K333" s="113">
        <v>0</v>
      </c>
      <c r="L333" s="113">
        <v>393.5</v>
      </c>
      <c r="M333" s="113">
        <v>0</v>
      </c>
      <c r="N333" s="114">
        <f t="shared" si="5"/>
        <v>165154</v>
      </c>
      <c r="O333" s="115"/>
      <c r="P333" s="88" t="s">
        <v>811</v>
      </c>
      <c r="Q333" s="88" t="s">
        <v>51</v>
      </c>
      <c r="R333" s="88" t="s">
        <v>51</v>
      </c>
      <c r="S333" s="88" t="s">
        <v>51</v>
      </c>
    </row>
    <row r="334" spans="1:19" ht="52.8" x14ac:dyDescent="0.25">
      <c r="A334" s="111" t="s">
        <v>812</v>
      </c>
      <c r="B334" s="111" t="s">
        <v>337</v>
      </c>
      <c r="C334" s="112" t="s">
        <v>813</v>
      </c>
      <c r="D334" s="113">
        <v>61265500.100000001</v>
      </c>
      <c r="E334" s="113">
        <v>61265500.100000001</v>
      </c>
      <c r="F334" s="113">
        <v>0</v>
      </c>
      <c r="G334" s="113">
        <v>0</v>
      </c>
      <c r="H334" s="113">
        <v>0</v>
      </c>
      <c r="I334" s="113">
        <v>0</v>
      </c>
      <c r="J334" s="113">
        <v>0</v>
      </c>
      <c r="K334" s="113">
        <v>0</v>
      </c>
      <c r="L334" s="113">
        <v>0</v>
      </c>
      <c r="M334" s="113">
        <v>0</v>
      </c>
      <c r="N334" s="114">
        <f t="shared" si="5"/>
        <v>61265500.100000001</v>
      </c>
      <c r="O334" s="115"/>
      <c r="P334" s="88" t="s">
        <v>813</v>
      </c>
      <c r="Q334" s="88" t="s">
        <v>51</v>
      </c>
      <c r="R334" s="88" t="s">
        <v>51</v>
      </c>
      <c r="S334" s="88" t="s">
        <v>51</v>
      </c>
    </row>
    <row r="335" spans="1:19" ht="31.5" customHeight="1" x14ac:dyDescent="0.25">
      <c r="A335" s="111" t="s">
        <v>814</v>
      </c>
      <c r="B335" s="111" t="s">
        <v>815</v>
      </c>
      <c r="C335" s="112" t="s">
        <v>816</v>
      </c>
      <c r="D335" s="123">
        <v>18542</v>
      </c>
      <c r="E335" s="123">
        <v>15.3</v>
      </c>
      <c r="F335" s="123">
        <v>0</v>
      </c>
      <c r="G335" s="123">
        <v>0</v>
      </c>
      <c r="H335" s="123">
        <v>18526.7</v>
      </c>
      <c r="I335" s="123">
        <v>1435</v>
      </c>
      <c r="J335" s="123">
        <v>5</v>
      </c>
      <c r="K335" s="123">
        <v>0</v>
      </c>
      <c r="L335" s="123">
        <v>0</v>
      </c>
      <c r="M335" s="123">
        <v>1430</v>
      </c>
      <c r="N335" s="114">
        <f t="shared" si="5"/>
        <v>19977</v>
      </c>
      <c r="O335" s="115"/>
      <c r="P335" s="88" t="s">
        <v>816</v>
      </c>
      <c r="Q335" s="88" t="s">
        <v>51</v>
      </c>
      <c r="R335" s="88" t="s">
        <v>51</v>
      </c>
      <c r="S335" s="88" t="s">
        <v>51</v>
      </c>
    </row>
    <row r="336" spans="1:19" ht="42" customHeight="1" x14ac:dyDescent="0.25">
      <c r="A336" s="111" t="s">
        <v>817</v>
      </c>
      <c r="B336" s="111" t="s">
        <v>110</v>
      </c>
      <c r="C336" s="112" t="s">
        <v>818</v>
      </c>
      <c r="D336" s="113">
        <v>0</v>
      </c>
      <c r="E336" s="113">
        <v>0</v>
      </c>
      <c r="F336" s="113">
        <v>0</v>
      </c>
      <c r="G336" s="113">
        <v>0</v>
      </c>
      <c r="H336" s="113">
        <v>0</v>
      </c>
      <c r="I336" s="113">
        <v>0</v>
      </c>
      <c r="J336" s="113">
        <v>0</v>
      </c>
      <c r="K336" s="113">
        <v>0</v>
      </c>
      <c r="L336" s="113">
        <v>0</v>
      </c>
      <c r="M336" s="113">
        <v>0</v>
      </c>
      <c r="N336" s="114">
        <f t="shared" si="5"/>
        <v>0</v>
      </c>
      <c r="O336" s="115"/>
      <c r="P336" s="88" t="s">
        <v>818</v>
      </c>
      <c r="Q336" s="88" t="s">
        <v>51</v>
      </c>
      <c r="R336" s="88" t="s">
        <v>51</v>
      </c>
      <c r="S336" s="88" t="s">
        <v>51</v>
      </c>
    </row>
    <row r="337" spans="1:19" ht="81.3" customHeight="1" x14ac:dyDescent="0.25">
      <c r="A337" s="111" t="s">
        <v>819</v>
      </c>
      <c r="B337" s="111" t="s">
        <v>618</v>
      </c>
      <c r="C337" s="112" t="s">
        <v>820</v>
      </c>
      <c r="D337" s="131">
        <v>29265.100000000002</v>
      </c>
      <c r="E337" s="131">
        <v>29265.100000000002</v>
      </c>
      <c r="F337" s="131">
        <v>16830.900000000001</v>
      </c>
      <c r="G337" s="131">
        <v>4995.5</v>
      </c>
      <c r="H337" s="131">
        <v>0</v>
      </c>
      <c r="I337" s="131">
        <v>250</v>
      </c>
      <c r="J337" s="131">
        <v>226.70000000000002</v>
      </c>
      <c r="K337" s="131">
        <v>0</v>
      </c>
      <c r="L337" s="131">
        <v>17.7</v>
      </c>
      <c r="M337" s="131">
        <v>23.3</v>
      </c>
      <c r="N337" s="114">
        <f t="shared" si="5"/>
        <v>29515.100000000002</v>
      </c>
      <c r="O337" s="115"/>
      <c r="P337" s="88" t="s">
        <v>821</v>
      </c>
      <c r="Q337" s="88" t="s">
        <v>51</v>
      </c>
      <c r="R337" s="88" t="s">
        <v>51</v>
      </c>
      <c r="S337" s="88" t="s">
        <v>51</v>
      </c>
    </row>
    <row r="338" spans="1:19" ht="93" customHeight="1" x14ac:dyDescent="0.25">
      <c r="A338" s="111" t="s">
        <v>822</v>
      </c>
      <c r="B338" s="111" t="s">
        <v>161</v>
      </c>
      <c r="C338" s="112" t="s">
        <v>823</v>
      </c>
      <c r="D338" s="152">
        <v>54088.7</v>
      </c>
      <c r="E338" s="152">
        <v>54088.7</v>
      </c>
      <c r="F338" s="152">
        <v>0</v>
      </c>
      <c r="G338" s="152">
        <v>0</v>
      </c>
      <c r="H338" s="152">
        <v>0</v>
      </c>
      <c r="I338" s="152">
        <v>0</v>
      </c>
      <c r="J338" s="152">
        <v>0</v>
      </c>
      <c r="K338" s="152">
        <v>0</v>
      </c>
      <c r="L338" s="152">
        <v>0</v>
      </c>
      <c r="M338" s="152">
        <v>0</v>
      </c>
      <c r="N338" s="114">
        <f t="shared" si="5"/>
        <v>54088.7</v>
      </c>
      <c r="O338" s="115"/>
      <c r="P338" s="88" t="s">
        <v>823</v>
      </c>
      <c r="Q338" s="88" t="s">
        <v>51</v>
      </c>
      <c r="R338" s="88" t="s">
        <v>51</v>
      </c>
      <c r="S338" s="88" t="s">
        <v>51</v>
      </c>
    </row>
    <row r="339" spans="1:19" ht="56.25" customHeight="1" x14ac:dyDescent="0.25">
      <c r="A339" s="111" t="s">
        <v>824</v>
      </c>
      <c r="B339" s="111" t="s">
        <v>337</v>
      </c>
      <c r="C339" s="112" t="s">
        <v>825</v>
      </c>
      <c r="D339" s="113">
        <v>0</v>
      </c>
      <c r="E339" s="113">
        <v>0</v>
      </c>
      <c r="F339" s="113">
        <v>0</v>
      </c>
      <c r="G339" s="113">
        <v>0</v>
      </c>
      <c r="H339" s="113">
        <v>0</v>
      </c>
      <c r="I339" s="113">
        <v>0</v>
      </c>
      <c r="J339" s="113">
        <v>0</v>
      </c>
      <c r="K339" s="113">
        <v>0</v>
      </c>
      <c r="L339" s="113">
        <v>0</v>
      </c>
      <c r="M339" s="113">
        <v>0</v>
      </c>
      <c r="N339" s="114">
        <f t="shared" si="5"/>
        <v>0</v>
      </c>
      <c r="O339" s="115"/>
      <c r="P339" s="88" t="s">
        <v>825</v>
      </c>
      <c r="Q339" s="88" t="s">
        <v>51</v>
      </c>
      <c r="R339" s="88" t="s">
        <v>51</v>
      </c>
      <c r="S339" s="88" t="s">
        <v>51</v>
      </c>
    </row>
    <row r="340" spans="1:19" ht="45.3" customHeight="1" x14ac:dyDescent="0.25">
      <c r="A340" s="111" t="s">
        <v>826</v>
      </c>
      <c r="B340" s="111" t="s">
        <v>337</v>
      </c>
      <c r="C340" s="112" t="s">
        <v>827</v>
      </c>
      <c r="D340" s="131">
        <v>85764.7</v>
      </c>
      <c r="E340" s="131">
        <v>83792.399999999994</v>
      </c>
      <c r="F340" s="131">
        <v>23299.9</v>
      </c>
      <c r="G340" s="131">
        <v>469</v>
      </c>
      <c r="H340" s="131">
        <v>1972.3</v>
      </c>
      <c r="I340" s="132">
        <v>0</v>
      </c>
      <c r="J340" s="132">
        <v>0</v>
      </c>
      <c r="K340" s="132">
        <v>0</v>
      </c>
      <c r="L340" s="132">
        <v>0</v>
      </c>
      <c r="M340" s="132">
        <v>0</v>
      </c>
      <c r="N340" s="114">
        <f t="shared" si="5"/>
        <v>85764.7</v>
      </c>
      <c r="O340" s="115"/>
      <c r="P340" s="88" t="s">
        <v>827</v>
      </c>
      <c r="Q340" s="88" t="s">
        <v>51</v>
      </c>
      <c r="R340" s="88" t="s">
        <v>51</v>
      </c>
      <c r="S340" s="88" t="s">
        <v>51</v>
      </c>
    </row>
    <row r="341" spans="1:19" ht="68.25" customHeight="1" x14ac:dyDescent="0.25">
      <c r="A341" s="111" t="s">
        <v>828</v>
      </c>
      <c r="B341" s="111" t="s">
        <v>437</v>
      </c>
      <c r="C341" s="112" t="s">
        <v>829</v>
      </c>
      <c r="D341" s="114">
        <v>1382540.6</v>
      </c>
      <c r="E341" s="114">
        <v>1382540.6</v>
      </c>
      <c r="F341" s="114">
        <v>0</v>
      </c>
      <c r="G341" s="114">
        <v>0</v>
      </c>
      <c r="H341" s="114">
        <v>0</v>
      </c>
      <c r="I341" s="114">
        <v>0</v>
      </c>
      <c r="J341" s="114">
        <v>0</v>
      </c>
      <c r="K341" s="114">
        <v>0</v>
      </c>
      <c r="L341" s="114">
        <v>0</v>
      </c>
      <c r="M341" s="114">
        <v>0</v>
      </c>
      <c r="N341" s="114">
        <f t="shared" si="5"/>
        <v>1382540.6</v>
      </c>
      <c r="O341" s="115"/>
      <c r="P341" s="88" t="s">
        <v>829</v>
      </c>
      <c r="Q341" s="88" t="s">
        <v>51</v>
      </c>
      <c r="R341" s="88" t="s">
        <v>51</v>
      </c>
      <c r="S341" s="88" t="s">
        <v>51</v>
      </c>
    </row>
    <row r="342" spans="1:19" ht="22.5" customHeight="1" x14ac:dyDescent="0.25">
      <c r="A342" s="111" t="s">
        <v>830</v>
      </c>
      <c r="B342" s="111" t="s">
        <v>437</v>
      </c>
      <c r="C342" s="112" t="s">
        <v>831</v>
      </c>
      <c r="D342" s="114">
        <v>4856.5</v>
      </c>
      <c r="E342" s="114">
        <v>4856.5</v>
      </c>
      <c r="F342" s="114">
        <v>0</v>
      </c>
      <c r="G342" s="114">
        <v>0</v>
      </c>
      <c r="H342" s="114">
        <v>0</v>
      </c>
      <c r="I342" s="114">
        <v>0</v>
      </c>
      <c r="J342" s="114">
        <v>0</v>
      </c>
      <c r="K342" s="114">
        <v>0</v>
      </c>
      <c r="L342" s="114">
        <v>0</v>
      </c>
      <c r="M342" s="114">
        <v>0</v>
      </c>
      <c r="N342" s="114">
        <f t="shared" si="5"/>
        <v>4856.5</v>
      </c>
      <c r="O342" s="115"/>
      <c r="P342" s="88" t="s">
        <v>831</v>
      </c>
      <c r="Q342" s="88" t="s">
        <v>51</v>
      </c>
      <c r="R342" s="88" t="s">
        <v>51</v>
      </c>
      <c r="S342" s="88" t="s">
        <v>51</v>
      </c>
    </row>
    <row r="343" spans="1:19" ht="42" customHeight="1" x14ac:dyDescent="0.25">
      <c r="A343" s="111" t="s">
        <v>832</v>
      </c>
      <c r="B343" s="111" t="s">
        <v>337</v>
      </c>
      <c r="C343" s="112" t="s">
        <v>833</v>
      </c>
      <c r="D343" s="114">
        <v>721347.2</v>
      </c>
      <c r="E343" s="114">
        <v>721347.2</v>
      </c>
      <c r="F343" s="114">
        <v>0</v>
      </c>
      <c r="G343" s="114">
        <v>0</v>
      </c>
      <c r="H343" s="114">
        <v>0</v>
      </c>
      <c r="I343" s="114">
        <v>0</v>
      </c>
      <c r="J343" s="114">
        <v>0</v>
      </c>
      <c r="K343" s="114">
        <v>0</v>
      </c>
      <c r="L343" s="114">
        <v>0</v>
      </c>
      <c r="M343" s="114">
        <v>0</v>
      </c>
      <c r="N343" s="114">
        <f t="shared" si="5"/>
        <v>721347.2</v>
      </c>
      <c r="O343" s="115"/>
      <c r="P343" s="88" t="s">
        <v>833</v>
      </c>
      <c r="Q343" s="88" t="s">
        <v>51</v>
      </c>
      <c r="R343" s="88" t="s">
        <v>51</v>
      </c>
      <c r="S343" s="88" t="s">
        <v>51</v>
      </c>
    </row>
    <row r="344" spans="1:19" ht="121.5" customHeight="1" x14ac:dyDescent="0.25">
      <c r="A344" s="111" t="s">
        <v>834</v>
      </c>
      <c r="B344" s="111" t="s">
        <v>337</v>
      </c>
      <c r="C344" s="112" t="s">
        <v>835</v>
      </c>
      <c r="D344" s="114">
        <v>9610</v>
      </c>
      <c r="E344" s="114">
        <v>9610</v>
      </c>
      <c r="F344" s="114">
        <v>0</v>
      </c>
      <c r="G344" s="114">
        <v>0</v>
      </c>
      <c r="H344" s="114">
        <v>0</v>
      </c>
      <c r="I344" s="114">
        <v>0</v>
      </c>
      <c r="J344" s="114">
        <v>0</v>
      </c>
      <c r="K344" s="114">
        <v>0</v>
      </c>
      <c r="L344" s="114">
        <v>0</v>
      </c>
      <c r="M344" s="114">
        <v>0</v>
      </c>
      <c r="N344" s="114">
        <f t="shared" si="5"/>
        <v>9610</v>
      </c>
      <c r="O344" s="115"/>
      <c r="P344" s="88" t="s">
        <v>836</v>
      </c>
      <c r="Q344" s="88" t="s">
        <v>837</v>
      </c>
      <c r="R344" s="88" t="s">
        <v>51</v>
      </c>
      <c r="S344" s="88" t="s">
        <v>51</v>
      </c>
    </row>
    <row r="345" spans="1:19" ht="41.55" customHeight="1" x14ac:dyDescent="0.25">
      <c r="A345" s="111" t="s">
        <v>838</v>
      </c>
      <c r="B345" s="111" t="s">
        <v>337</v>
      </c>
      <c r="C345" s="112" t="s">
        <v>839</v>
      </c>
      <c r="D345" s="114">
        <v>1357307</v>
      </c>
      <c r="E345" s="114">
        <v>1357307</v>
      </c>
      <c r="F345" s="114">
        <v>0</v>
      </c>
      <c r="G345" s="114">
        <v>0</v>
      </c>
      <c r="H345" s="114">
        <v>0</v>
      </c>
      <c r="I345" s="114">
        <v>0</v>
      </c>
      <c r="J345" s="114">
        <v>0</v>
      </c>
      <c r="K345" s="114">
        <v>0</v>
      </c>
      <c r="L345" s="114">
        <v>0</v>
      </c>
      <c r="M345" s="114">
        <v>0</v>
      </c>
      <c r="N345" s="114">
        <f t="shared" si="5"/>
        <v>1357307</v>
      </c>
      <c r="O345" s="115"/>
      <c r="P345" s="88" t="s">
        <v>839</v>
      </c>
      <c r="Q345" s="88" t="s">
        <v>51</v>
      </c>
      <c r="R345" s="88" t="s">
        <v>51</v>
      </c>
      <c r="S345" s="88" t="s">
        <v>51</v>
      </c>
    </row>
    <row r="346" spans="1:19" ht="80.25" customHeight="1" x14ac:dyDescent="0.25">
      <c r="A346" s="111" t="s">
        <v>840</v>
      </c>
      <c r="B346" s="111" t="s">
        <v>247</v>
      </c>
      <c r="C346" s="112" t="s">
        <v>841</v>
      </c>
      <c r="D346" s="113">
        <v>39329479</v>
      </c>
      <c r="E346" s="113">
        <v>39329479</v>
      </c>
      <c r="F346" s="113">
        <v>0</v>
      </c>
      <c r="G346" s="113">
        <v>0</v>
      </c>
      <c r="H346" s="113">
        <v>0</v>
      </c>
      <c r="I346" s="113">
        <v>0</v>
      </c>
      <c r="J346" s="113">
        <v>0</v>
      </c>
      <c r="K346" s="113">
        <v>0</v>
      </c>
      <c r="L346" s="113">
        <v>0</v>
      </c>
      <c r="M346" s="113">
        <v>0</v>
      </c>
      <c r="N346" s="114">
        <f t="shared" si="5"/>
        <v>39329479</v>
      </c>
      <c r="O346" s="115"/>
      <c r="P346" s="88" t="s">
        <v>841</v>
      </c>
      <c r="Q346" s="88" t="s">
        <v>51</v>
      </c>
      <c r="R346" s="88" t="s">
        <v>51</v>
      </c>
      <c r="S346" s="88" t="s">
        <v>51</v>
      </c>
    </row>
    <row r="347" spans="1:19" ht="66.75" customHeight="1" x14ac:dyDescent="0.25">
      <c r="A347" s="111" t="s">
        <v>842</v>
      </c>
      <c r="B347" s="111" t="s">
        <v>524</v>
      </c>
      <c r="C347" s="112" t="s">
        <v>843</v>
      </c>
      <c r="D347" s="113">
        <v>221291.2</v>
      </c>
      <c r="E347" s="113">
        <v>221291.2</v>
      </c>
      <c r="F347" s="113">
        <v>0</v>
      </c>
      <c r="G347" s="113">
        <v>0</v>
      </c>
      <c r="H347" s="113">
        <v>0</v>
      </c>
      <c r="I347" s="113">
        <v>0</v>
      </c>
      <c r="J347" s="113">
        <v>0</v>
      </c>
      <c r="K347" s="113">
        <v>0</v>
      </c>
      <c r="L347" s="113">
        <v>0</v>
      </c>
      <c r="M347" s="113">
        <v>0</v>
      </c>
      <c r="N347" s="114">
        <f t="shared" si="5"/>
        <v>221291.2</v>
      </c>
      <c r="O347" s="115"/>
      <c r="P347" s="88" t="s">
        <v>843</v>
      </c>
      <c r="Q347" s="88" t="s">
        <v>51</v>
      </c>
      <c r="R347" s="88" t="s">
        <v>51</v>
      </c>
      <c r="S347" s="88" t="s">
        <v>51</v>
      </c>
    </row>
    <row r="348" spans="1:19" ht="84" customHeight="1" x14ac:dyDescent="0.25">
      <c r="A348" s="111" t="s">
        <v>844</v>
      </c>
      <c r="B348" s="111" t="s">
        <v>104</v>
      </c>
      <c r="C348" s="112" t="s">
        <v>845</v>
      </c>
      <c r="D348" s="123">
        <v>209612.4</v>
      </c>
      <c r="E348" s="123">
        <v>209612.4</v>
      </c>
      <c r="F348" s="123">
        <v>95621.1</v>
      </c>
      <c r="G348" s="123">
        <v>36811.699999999997</v>
      </c>
      <c r="H348" s="123">
        <v>0</v>
      </c>
      <c r="I348" s="123">
        <v>5535.7</v>
      </c>
      <c r="J348" s="123">
        <v>5356.6</v>
      </c>
      <c r="K348" s="123">
        <v>1145.5999999999999</v>
      </c>
      <c r="L348" s="123">
        <v>839.4</v>
      </c>
      <c r="M348" s="123">
        <v>179.1</v>
      </c>
      <c r="N348" s="114">
        <f t="shared" si="5"/>
        <v>215148.1</v>
      </c>
      <c r="O348" s="115"/>
      <c r="P348" s="88" t="s">
        <v>845</v>
      </c>
      <c r="Q348" s="88" t="s">
        <v>51</v>
      </c>
      <c r="R348" s="88" t="s">
        <v>51</v>
      </c>
      <c r="S348" s="88" t="s">
        <v>51</v>
      </c>
    </row>
    <row r="349" spans="1:19" ht="67.5" customHeight="1" x14ac:dyDescent="0.25">
      <c r="A349" s="111" t="s">
        <v>846</v>
      </c>
      <c r="B349" s="111" t="s">
        <v>337</v>
      </c>
      <c r="C349" s="112" t="s">
        <v>847</v>
      </c>
      <c r="D349" s="114">
        <v>3042568.6</v>
      </c>
      <c r="E349" s="114">
        <v>3042568.6</v>
      </c>
      <c r="F349" s="114">
        <v>0</v>
      </c>
      <c r="G349" s="114">
        <v>0</v>
      </c>
      <c r="H349" s="114">
        <v>0</v>
      </c>
      <c r="I349" s="114">
        <v>0</v>
      </c>
      <c r="J349" s="114">
        <v>0</v>
      </c>
      <c r="K349" s="114">
        <v>0</v>
      </c>
      <c r="L349" s="114">
        <v>0</v>
      </c>
      <c r="M349" s="114">
        <v>0</v>
      </c>
      <c r="N349" s="114">
        <f t="shared" si="5"/>
        <v>3042568.6</v>
      </c>
      <c r="O349" s="115"/>
      <c r="P349" s="88" t="s">
        <v>847</v>
      </c>
      <c r="Q349" s="88" t="s">
        <v>51</v>
      </c>
      <c r="R349" s="88" t="s">
        <v>51</v>
      </c>
      <c r="S349" s="88" t="s">
        <v>51</v>
      </c>
    </row>
    <row r="350" spans="1:19" ht="28.5" customHeight="1" x14ac:dyDescent="0.25">
      <c r="A350" s="111" t="s">
        <v>848</v>
      </c>
      <c r="B350" s="111" t="s">
        <v>161</v>
      </c>
      <c r="C350" s="112" t="s">
        <v>849</v>
      </c>
      <c r="D350" s="113">
        <v>10000</v>
      </c>
      <c r="E350" s="113">
        <v>10000</v>
      </c>
      <c r="F350" s="113">
        <v>0</v>
      </c>
      <c r="G350" s="113">
        <v>0</v>
      </c>
      <c r="H350" s="113">
        <v>0</v>
      </c>
      <c r="I350" s="113">
        <v>0</v>
      </c>
      <c r="J350" s="113">
        <v>0</v>
      </c>
      <c r="K350" s="113">
        <v>0</v>
      </c>
      <c r="L350" s="113">
        <v>0</v>
      </c>
      <c r="M350" s="113">
        <v>0</v>
      </c>
      <c r="N350" s="114">
        <f t="shared" si="5"/>
        <v>10000</v>
      </c>
      <c r="O350" s="115"/>
      <c r="P350" s="88" t="s">
        <v>849</v>
      </c>
      <c r="Q350" s="88" t="s">
        <v>51</v>
      </c>
      <c r="R350" s="88" t="s">
        <v>51</v>
      </c>
      <c r="S350" s="88" t="s">
        <v>51</v>
      </c>
    </row>
    <row r="351" spans="1:19" ht="54" customHeight="1" x14ac:dyDescent="0.25">
      <c r="A351" s="111" t="s">
        <v>850</v>
      </c>
      <c r="B351" s="111" t="s">
        <v>161</v>
      </c>
      <c r="C351" s="112" t="s">
        <v>851</v>
      </c>
      <c r="D351" s="125">
        <v>10000</v>
      </c>
      <c r="E351" s="125">
        <v>10000</v>
      </c>
      <c r="F351" s="125">
        <v>0</v>
      </c>
      <c r="G351" s="125">
        <v>0</v>
      </c>
      <c r="H351" s="125">
        <v>0</v>
      </c>
      <c r="I351" s="125">
        <v>0</v>
      </c>
      <c r="J351" s="125">
        <v>0</v>
      </c>
      <c r="K351" s="125">
        <v>0</v>
      </c>
      <c r="L351" s="125">
        <v>0</v>
      </c>
      <c r="M351" s="125">
        <v>0</v>
      </c>
      <c r="N351" s="114">
        <f t="shared" si="5"/>
        <v>10000</v>
      </c>
      <c r="O351" s="115"/>
      <c r="P351" s="88" t="s">
        <v>851</v>
      </c>
      <c r="Q351" s="88" t="s">
        <v>51</v>
      </c>
      <c r="R351" s="88" t="s">
        <v>51</v>
      </c>
      <c r="S351" s="88" t="s">
        <v>51</v>
      </c>
    </row>
    <row r="352" spans="1:19" ht="42" customHeight="1" x14ac:dyDescent="0.25">
      <c r="A352" s="111" t="s">
        <v>852</v>
      </c>
      <c r="B352" s="111" t="s">
        <v>337</v>
      </c>
      <c r="C352" s="112" t="s">
        <v>853</v>
      </c>
      <c r="D352" s="114">
        <v>82313.5</v>
      </c>
      <c r="E352" s="114">
        <v>82313.5</v>
      </c>
      <c r="F352" s="114">
        <v>0</v>
      </c>
      <c r="G352" s="114">
        <v>0</v>
      </c>
      <c r="H352" s="114">
        <v>0</v>
      </c>
      <c r="I352" s="114">
        <v>0</v>
      </c>
      <c r="J352" s="114">
        <v>0</v>
      </c>
      <c r="K352" s="114">
        <v>0</v>
      </c>
      <c r="L352" s="114">
        <v>0</v>
      </c>
      <c r="M352" s="114">
        <v>0</v>
      </c>
      <c r="N352" s="114">
        <f t="shared" si="5"/>
        <v>82313.5</v>
      </c>
      <c r="O352" s="115"/>
      <c r="P352" s="88" t="s">
        <v>853</v>
      </c>
      <c r="Q352" s="88" t="s">
        <v>51</v>
      </c>
      <c r="R352" s="88" t="s">
        <v>51</v>
      </c>
      <c r="S352" s="88" t="s">
        <v>51</v>
      </c>
    </row>
    <row r="353" spans="1:19" ht="30.75" customHeight="1" x14ac:dyDescent="0.25">
      <c r="A353" s="111" t="s">
        <v>854</v>
      </c>
      <c r="B353" s="111" t="s">
        <v>161</v>
      </c>
      <c r="C353" s="112" t="s">
        <v>855</v>
      </c>
      <c r="D353" s="114">
        <v>0</v>
      </c>
      <c r="E353" s="114">
        <v>0</v>
      </c>
      <c r="F353" s="114">
        <v>0</v>
      </c>
      <c r="G353" s="114">
        <v>0</v>
      </c>
      <c r="H353" s="114">
        <v>0</v>
      </c>
      <c r="I353" s="114">
        <v>1150000</v>
      </c>
      <c r="J353" s="114">
        <v>162288.70000000001</v>
      </c>
      <c r="K353" s="114">
        <v>0</v>
      </c>
      <c r="L353" s="114">
        <v>0</v>
      </c>
      <c r="M353" s="114">
        <v>987711.3</v>
      </c>
      <c r="N353" s="114">
        <f t="shared" si="5"/>
        <v>1150000</v>
      </c>
      <c r="O353" s="115"/>
      <c r="P353" s="88" t="s">
        <v>855</v>
      </c>
      <c r="Q353" s="88" t="s">
        <v>51</v>
      </c>
      <c r="R353" s="88" t="s">
        <v>51</v>
      </c>
      <c r="S353" s="88" t="s">
        <v>51</v>
      </c>
    </row>
    <row r="354" spans="1:19" ht="13.8" x14ac:dyDescent="0.25">
      <c r="A354" s="107" t="s">
        <v>856</v>
      </c>
      <c r="B354" s="107"/>
      <c r="C354" s="108" t="s">
        <v>857</v>
      </c>
      <c r="D354" s="153">
        <v>202280399.5</v>
      </c>
      <c r="E354" s="153">
        <v>202280399.5</v>
      </c>
      <c r="F354" s="153">
        <v>0</v>
      </c>
      <c r="G354" s="153">
        <v>0</v>
      </c>
      <c r="H354" s="153">
        <v>0</v>
      </c>
      <c r="I354" s="153">
        <v>0</v>
      </c>
      <c r="J354" s="153">
        <v>0</v>
      </c>
      <c r="K354" s="153">
        <v>0</v>
      </c>
      <c r="L354" s="153">
        <v>0</v>
      </c>
      <c r="M354" s="153">
        <v>0</v>
      </c>
      <c r="N354" s="110">
        <f t="shared" si="5"/>
        <v>202280399.5</v>
      </c>
    </row>
    <row r="355" spans="1:19" ht="66" x14ac:dyDescent="0.25">
      <c r="A355" s="111" t="s">
        <v>858</v>
      </c>
      <c r="B355" s="111" t="s">
        <v>859</v>
      </c>
      <c r="C355" s="112" t="s">
        <v>860</v>
      </c>
      <c r="D355" s="113">
        <v>202280399.5</v>
      </c>
      <c r="E355" s="113">
        <v>202280399.5</v>
      </c>
      <c r="F355" s="113">
        <v>0</v>
      </c>
      <c r="G355" s="113">
        <v>0</v>
      </c>
      <c r="H355" s="113">
        <v>0</v>
      </c>
      <c r="I355" s="113">
        <v>0</v>
      </c>
      <c r="J355" s="113">
        <v>0</v>
      </c>
      <c r="K355" s="113">
        <v>0</v>
      </c>
      <c r="L355" s="113">
        <v>0</v>
      </c>
      <c r="M355" s="113">
        <v>0</v>
      </c>
      <c r="N355" s="114">
        <f t="shared" si="5"/>
        <v>202280399.5</v>
      </c>
      <c r="O355" s="115"/>
      <c r="P355" s="88" t="s">
        <v>860</v>
      </c>
      <c r="Q355" s="88" t="s">
        <v>51</v>
      </c>
      <c r="R355" s="88" t="s">
        <v>51</v>
      </c>
      <c r="S355" s="88" t="s">
        <v>51</v>
      </c>
    </row>
    <row r="356" spans="1:19" ht="13.8" x14ac:dyDescent="0.25">
      <c r="A356" s="107" t="s">
        <v>861</v>
      </c>
      <c r="B356" s="107"/>
      <c r="C356" s="108" t="s">
        <v>862</v>
      </c>
      <c r="D356" s="134">
        <v>1280720.1000000001</v>
      </c>
      <c r="E356" s="134">
        <v>1280720.1000000001</v>
      </c>
      <c r="F356" s="134">
        <v>63028.800000000003</v>
      </c>
      <c r="G356" s="134">
        <v>2007</v>
      </c>
      <c r="H356" s="134">
        <v>0</v>
      </c>
      <c r="I356" s="134">
        <v>195337.4</v>
      </c>
      <c r="J356" s="134">
        <v>157363.99999999997</v>
      </c>
      <c r="K356" s="134">
        <v>64764.4</v>
      </c>
      <c r="L356" s="134">
        <v>11745.9</v>
      </c>
      <c r="M356" s="134">
        <v>37973.4</v>
      </c>
      <c r="N356" s="110">
        <f t="shared" si="5"/>
        <v>1476057.5</v>
      </c>
    </row>
    <row r="357" spans="1:19" ht="29.25" customHeight="1" x14ac:dyDescent="0.25">
      <c r="A357" s="111" t="s">
        <v>863</v>
      </c>
      <c r="B357" s="111" t="s">
        <v>433</v>
      </c>
      <c r="C357" s="112" t="s">
        <v>864</v>
      </c>
      <c r="D357" s="132">
        <v>66426</v>
      </c>
      <c r="E357" s="132">
        <v>66426</v>
      </c>
      <c r="F357" s="132">
        <v>0</v>
      </c>
      <c r="G357" s="132">
        <v>0</v>
      </c>
      <c r="H357" s="132">
        <v>0</v>
      </c>
      <c r="I357" s="132">
        <v>0</v>
      </c>
      <c r="J357" s="132">
        <v>0</v>
      </c>
      <c r="K357" s="132">
        <v>0</v>
      </c>
      <c r="L357" s="132">
        <v>0</v>
      </c>
      <c r="M357" s="132">
        <v>0</v>
      </c>
      <c r="N357" s="114">
        <f t="shared" si="5"/>
        <v>66426</v>
      </c>
      <c r="O357" s="115"/>
      <c r="P357" s="88" t="s">
        <v>864</v>
      </c>
      <c r="Q357" s="88" t="s">
        <v>51</v>
      </c>
      <c r="R357" s="88" t="s">
        <v>51</v>
      </c>
      <c r="S357" s="88" t="s">
        <v>51</v>
      </c>
    </row>
    <row r="358" spans="1:19" ht="42" customHeight="1" x14ac:dyDescent="0.25">
      <c r="A358" s="111" t="s">
        <v>865</v>
      </c>
      <c r="B358" s="111" t="s">
        <v>433</v>
      </c>
      <c r="C358" s="112" t="s">
        <v>866</v>
      </c>
      <c r="D358" s="113">
        <v>1000399.6</v>
      </c>
      <c r="E358" s="113">
        <v>1000399.6</v>
      </c>
      <c r="F358" s="113">
        <v>0</v>
      </c>
      <c r="G358" s="113">
        <v>0</v>
      </c>
      <c r="H358" s="113">
        <v>0</v>
      </c>
      <c r="I358" s="113">
        <v>195249.2</v>
      </c>
      <c r="J358" s="113">
        <v>157275.79999999999</v>
      </c>
      <c r="K358" s="113">
        <v>64764.4</v>
      </c>
      <c r="L358" s="113">
        <v>11744.7</v>
      </c>
      <c r="M358" s="113">
        <v>37973.4</v>
      </c>
      <c r="N358" s="114">
        <f t="shared" si="5"/>
        <v>1195648.8</v>
      </c>
      <c r="O358" s="115"/>
      <c r="P358" s="88" t="s">
        <v>866</v>
      </c>
      <c r="Q358" s="88" t="s">
        <v>51</v>
      </c>
      <c r="R358" s="88" t="s">
        <v>51</v>
      </c>
      <c r="S358" s="88" t="s">
        <v>51</v>
      </c>
    </row>
    <row r="359" spans="1:19" ht="30" customHeight="1" x14ac:dyDescent="0.25">
      <c r="A359" s="111" t="s">
        <v>867</v>
      </c>
      <c r="B359" s="111" t="s">
        <v>433</v>
      </c>
      <c r="C359" s="112" t="s">
        <v>868</v>
      </c>
      <c r="D359" s="131">
        <v>83871.899999999994</v>
      </c>
      <c r="E359" s="131">
        <v>83871.899999999994</v>
      </c>
      <c r="F359" s="131">
        <v>63028.800000000003</v>
      </c>
      <c r="G359" s="131">
        <v>2007</v>
      </c>
      <c r="H359" s="131">
        <v>0</v>
      </c>
      <c r="I359" s="131">
        <v>88.2</v>
      </c>
      <c r="J359" s="131">
        <v>88.2</v>
      </c>
      <c r="K359" s="131">
        <v>0</v>
      </c>
      <c r="L359" s="131">
        <v>1.2</v>
      </c>
      <c r="M359" s="131">
        <v>0</v>
      </c>
      <c r="N359" s="114">
        <f t="shared" si="5"/>
        <v>83960.099999999991</v>
      </c>
      <c r="O359" s="115"/>
      <c r="P359" s="88" t="s">
        <v>868</v>
      </c>
      <c r="Q359" s="88" t="s">
        <v>51</v>
      </c>
      <c r="R359" s="88" t="s">
        <v>51</v>
      </c>
      <c r="S359" s="88" t="s">
        <v>51</v>
      </c>
    </row>
    <row r="360" spans="1:19" ht="16.5" customHeight="1" x14ac:dyDescent="0.25">
      <c r="A360" s="111" t="s">
        <v>869</v>
      </c>
      <c r="B360" s="111" t="s">
        <v>433</v>
      </c>
      <c r="C360" s="112" t="s">
        <v>870</v>
      </c>
      <c r="D360" s="114">
        <v>130022.6</v>
      </c>
      <c r="E360" s="114">
        <v>130022.6</v>
      </c>
      <c r="F360" s="114">
        <v>0</v>
      </c>
      <c r="G360" s="114">
        <v>0</v>
      </c>
      <c r="H360" s="114">
        <v>0</v>
      </c>
      <c r="I360" s="114">
        <v>0</v>
      </c>
      <c r="J360" s="114">
        <v>0</v>
      </c>
      <c r="K360" s="114">
        <v>0</v>
      </c>
      <c r="L360" s="114">
        <v>0</v>
      </c>
      <c r="M360" s="114">
        <v>0</v>
      </c>
      <c r="N360" s="114">
        <f t="shared" si="5"/>
        <v>130022.6</v>
      </c>
      <c r="O360" s="115"/>
      <c r="P360" s="88" t="s">
        <v>870</v>
      </c>
      <c r="Q360" s="88" t="s">
        <v>51</v>
      </c>
      <c r="R360" s="88" t="s">
        <v>51</v>
      </c>
      <c r="S360" s="88" t="s">
        <v>51</v>
      </c>
    </row>
    <row r="361" spans="1:19" ht="39.6" x14ac:dyDescent="0.25">
      <c r="A361" s="120" t="s">
        <v>871</v>
      </c>
      <c r="B361" s="107"/>
      <c r="C361" s="121" t="s">
        <v>872</v>
      </c>
      <c r="D361" s="122">
        <v>795384.3</v>
      </c>
      <c r="E361" s="122">
        <v>0</v>
      </c>
      <c r="F361" s="122">
        <v>0</v>
      </c>
      <c r="G361" s="122">
        <v>0</v>
      </c>
      <c r="H361" s="122">
        <v>795384.3</v>
      </c>
      <c r="I361" s="122">
        <v>0</v>
      </c>
      <c r="J361" s="122">
        <v>0</v>
      </c>
      <c r="K361" s="122">
        <v>0</v>
      </c>
      <c r="L361" s="122">
        <v>0</v>
      </c>
      <c r="M361" s="122">
        <v>0</v>
      </c>
      <c r="N361" s="122">
        <f t="shared" si="5"/>
        <v>795384.3</v>
      </c>
    </row>
    <row r="362" spans="1:19" ht="41.4" x14ac:dyDescent="0.25">
      <c r="A362" s="107" t="s">
        <v>873</v>
      </c>
      <c r="B362" s="107"/>
      <c r="C362" s="108" t="s">
        <v>872</v>
      </c>
      <c r="D362" s="110">
        <v>795384.3</v>
      </c>
      <c r="E362" s="110">
        <v>0</v>
      </c>
      <c r="F362" s="110">
        <v>0</v>
      </c>
      <c r="G362" s="110">
        <v>0</v>
      </c>
      <c r="H362" s="110">
        <v>795384.3</v>
      </c>
      <c r="I362" s="110">
        <v>0</v>
      </c>
      <c r="J362" s="110">
        <v>0</v>
      </c>
      <c r="K362" s="110">
        <v>0</v>
      </c>
      <c r="L362" s="110">
        <v>0</v>
      </c>
      <c r="M362" s="110">
        <v>0</v>
      </c>
      <c r="N362" s="110">
        <f t="shared" si="5"/>
        <v>795384.3</v>
      </c>
    </row>
    <row r="363" spans="1:19" ht="120.75" customHeight="1" x14ac:dyDescent="0.25">
      <c r="A363" s="136" t="s">
        <v>874</v>
      </c>
      <c r="B363" s="136" t="s">
        <v>53</v>
      </c>
      <c r="C363" s="137" t="s">
        <v>875</v>
      </c>
      <c r="D363" s="119">
        <v>795384.3</v>
      </c>
      <c r="E363" s="119">
        <v>0</v>
      </c>
      <c r="F363" s="119">
        <v>0</v>
      </c>
      <c r="G363" s="119">
        <v>0</v>
      </c>
      <c r="H363" s="119">
        <v>795384.3</v>
      </c>
      <c r="I363" s="119">
        <v>0</v>
      </c>
      <c r="J363" s="119">
        <v>0</v>
      </c>
      <c r="K363" s="119">
        <v>0</v>
      </c>
      <c r="L363" s="119">
        <v>0</v>
      </c>
      <c r="M363" s="119">
        <v>0</v>
      </c>
      <c r="N363" s="114">
        <f t="shared" si="5"/>
        <v>795384.3</v>
      </c>
      <c r="O363" s="115"/>
      <c r="P363" s="88" t="s">
        <v>876</v>
      </c>
      <c r="Q363" s="88" t="s">
        <v>877</v>
      </c>
      <c r="R363" s="88" t="s">
        <v>51</v>
      </c>
      <c r="S363" s="88" t="s">
        <v>51</v>
      </c>
    </row>
    <row r="364" spans="1:19" ht="32.25" customHeight="1" x14ac:dyDescent="0.25">
      <c r="A364" s="154">
        <v>2700000</v>
      </c>
      <c r="B364" s="154"/>
      <c r="C364" s="155" t="s">
        <v>878</v>
      </c>
      <c r="D364" s="105">
        <v>5559725</v>
      </c>
      <c r="E364" s="105">
        <v>3806283.4</v>
      </c>
      <c r="F364" s="105">
        <v>2648659.7000000002</v>
      </c>
      <c r="G364" s="105">
        <v>406751.10000000003</v>
      </c>
      <c r="H364" s="105">
        <v>1753441.6</v>
      </c>
      <c r="I364" s="105">
        <v>4192335.3000000003</v>
      </c>
      <c r="J364" s="105">
        <v>2371442.5</v>
      </c>
      <c r="K364" s="105">
        <v>279099.8</v>
      </c>
      <c r="L364" s="105">
        <v>1594461</v>
      </c>
      <c r="M364" s="105">
        <v>1820892.8</v>
      </c>
      <c r="N364" s="122">
        <f t="shared" si="5"/>
        <v>9752060.3000000007</v>
      </c>
      <c r="O364" s="115"/>
    </row>
    <row r="365" spans="1:19" ht="43.5" customHeight="1" x14ac:dyDescent="0.25">
      <c r="A365" s="156">
        <v>2701000</v>
      </c>
      <c r="B365" s="156"/>
      <c r="C365" s="157" t="s">
        <v>879</v>
      </c>
      <c r="D365" s="134">
        <v>558759.1</v>
      </c>
      <c r="E365" s="134">
        <v>506897</v>
      </c>
      <c r="F365" s="134">
        <v>339835.5</v>
      </c>
      <c r="G365" s="134">
        <v>7678.5</v>
      </c>
      <c r="H365" s="134">
        <v>51862.1</v>
      </c>
      <c r="I365" s="134">
        <v>93515.7</v>
      </c>
      <c r="J365" s="134">
        <v>53569.5</v>
      </c>
      <c r="K365" s="134">
        <v>15602.2</v>
      </c>
      <c r="L365" s="134">
        <v>4456.9000000000005</v>
      </c>
      <c r="M365" s="134">
        <v>39946.200000000004</v>
      </c>
      <c r="N365" s="110">
        <f t="shared" si="5"/>
        <v>652274.79999999993</v>
      </c>
      <c r="O365" s="115"/>
    </row>
    <row r="366" spans="1:19" ht="43.5" customHeight="1" x14ac:dyDescent="0.25">
      <c r="A366" s="158">
        <v>2701010</v>
      </c>
      <c r="B366" s="158" t="s">
        <v>685</v>
      </c>
      <c r="C366" s="159" t="s">
        <v>880</v>
      </c>
      <c r="D366" s="142">
        <v>55370.9</v>
      </c>
      <c r="E366" s="142">
        <v>55370.9</v>
      </c>
      <c r="F366" s="142">
        <v>44658</v>
      </c>
      <c r="G366" s="142">
        <v>510.6</v>
      </c>
      <c r="H366" s="142">
        <v>0</v>
      </c>
      <c r="I366" s="142">
        <v>30540</v>
      </c>
      <c r="J366" s="142">
        <v>27200.2</v>
      </c>
      <c r="K366" s="142">
        <v>5400.2</v>
      </c>
      <c r="L366" s="142">
        <v>3728.3</v>
      </c>
      <c r="M366" s="142">
        <v>3339.8</v>
      </c>
      <c r="N366" s="160">
        <f t="shared" si="5"/>
        <v>85910.9</v>
      </c>
      <c r="O366" s="115"/>
    </row>
    <row r="367" spans="1:19" ht="43.5" customHeight="1" x14ac:dyDescent="0.25">
      <c r="A367" s="136">
        <v>2701040</v>
      </c>
      <c r="B367" s="136" t="s">
        <v>285</v>
      </c>
      <c r="C367" s="137" t="s">
        <v>881</v>
      </c>
      <c r="D367" s="118">
        <v>41743.1</v>
      </c>
      <c r="E367" s="118">
        <v>0</v>
      </c>
      <c r="F367" s="118">
        <v>0</v>
      </c>
      <c r="G367" s="118">
        <v>0</v>
      </c>
      <c r="H367" s="118">
        <v>41743.1</v>
      </c>
      <c r="I367" s="118">
        <v>14400</v>
      </c>
      <c r="J367" s="118">
        <v>0</v>
      </c>
      <c r="K367" s="118">
        <v>0</v>
      </c>
      <c r="L367" s="118">
        <v>0</v>
      </c>
      <c r="M367" s="118">
        <v>14400</v>
      </c>
      <c r="N367" s="160">
        <f t="shared" si="5"/>
        <v>56143.1</v>
      </c>
      <c r="O367" s="115"/>
    </row>
    <row r="368" spans="1:19" ht="67.5" customHeight="1" x14ac:dyDescent="0.25">
      <c r="A368" s="136">
        <v>2701090</v>
      </c>
      <c r="B368" s="136" t="s">
        <v>110</v>
      </c>
      <c r="C368" s="137" t="s">
        <v>694</v>
      </c>
      <c r="D368" s="118">
        <v>36263.1</v>
      </c>
      <c r="E368" s="118">
        <v>26163.100000000002</v>
      </c>
      <c r="F368" s="118">
        <v>19458.2</v>
      </c>
      <c r="G368" s="118">
        <v>2190.8000000000002</v>
      </c>
      <c r="H368" s="118">
        <v>10100</v>
      </c>
      <c r="I368" s="118">
        <v>11447.6</v>
      </c>
      <c r="J368" s="118">
        <v>8631.6</v>
      </c>
      <c r="K368" s="118">
        <v>4723.2</v>
      </c>
      <c r="L368" s="118">
        <v>120.3</v>
      </c>
      <c r="M368" s="118">
        <v>2816</v>
      </c>
      <c r="N368" s="160">
        <f t="shared" si="5"/>
        <v>47710.7</v>
      </c>
      <c r="O368" s="115"/>
    </row>
    <row r="369" spans="1:15" ht="21" customHeight="1" x14ac:dyDescent="0.25">
      <c r="A369" s="136">
        <v>2701160</v>
      </c>
      <c r="B369" s="136" t="s">
        <v>113</v>
      </c>
      <c r="C369" s="137" t="s">
        <v>701</v>
      </c>
      <c r="D369" s="123">
        <v>421401.5</v>
      </c>
      <c r="E369" s="123">
        <v>421382.5</v>
      </c>
      <c r="F369" s="123">
        <v>272602.40000000002</v>
      </c>
      <c r="G369" s="123">
        <v>4871.6000000000004</v>
      </c>
      <c r="H369" s="123">
        <v>19</v>
      </c>
      <c r="I369" s="123">
        <v>19163.900000000001</v>
      </c>
      <c r="J369" s="123">
        <v>16737.7</v>
      </c>
      <c r="K369" s="123">
        <v>5478.8</v>
      </c>
      <c r="L369" s="123">
        <v>608.29999999999995</v>
      </c>
      <c r="M369" s="123">
        <v>2426.1999999999998</v>
      </c>
      <c r="N369" s="160">
        <f t="shared" si="5"/>
        <v>440565.4</v>
      </c>
      <c r="O369" s="115"/>
    </row>
    <row r="370" spans="1:15" ht="28.5" customHeight="1" x14ac:dyDescent="0.25">
      <c r="A370" s="136">
        <v>2701270</v>
      </c>
      <c r="B370" s="136" t="s">
        <v>685</v>
      </c>
      <c r="C370" s="137" t="s">
        <v>705</v>
      </c>
      <c r="D370" s="141">
        <v>0</v>
      </c>
      <c r="E370" s="141">
        <v>0</v>
      </c>
      <c r="F370" s="141">
        <v>0</v>
      </c>
      <c r="G370" s="141">
        <v>0</v>
      </c>
      <c r="H370" s="141">
        <v>0</v>
      </c>
      <c r="I370" s="141">
        <v>16464.2</v>
      </c>
      <c r="J370" s="141">
        <v>0</v>
      </c>
      <c r="K370" s="141">
        <v>0</v>
      </c>
      <c r="L370" s="141">
        <v>0</v>
      </c>
      <c r="M370" s="141">
        <v>16464.2</v>
      </c>
      <c r="N370" s="160">
        <f t="shared" si="5"/>
        <v>16464.2</v>
      </c>
      <c r="O370" s="115"/>
    </row>
    <row r="371" spans="1:15" ht="43.5" customHeight="1" x14ac:dyDescent="0.25">
      <c r="A371" s="136">
        <v>2701500</v>
      </c>
      <c r="B371" s="136" t="s">
        <v>685</v>
      </c>
      <c r="C371" s="137" t="s">
        <v>715</v>
      </c>
      <c r="D371" s="141">
        <v>0</v>
      </c>
      <c r="E371" s="141">
        <v>0</v>
      </c>
      <c r="F371" s="141">
        <v>0</v>
      </c>
      <c r="G371" s="141">
        <v>0</v>
      </c>
      <c r="H371" s="141">
        <v>0</v>
      </c>
      <c r="I371" s="141">
        <v>500</v>
      </c>
      <c r="J371" s="141">
        <v>0</v>
      </c>
      <c r="K371" s="141">
        <v>0</v>
      </c>
      <c r="L371" s="141">
        <v>0</v>
      </c>
      <c r="M371" s="141">
        <v>500</v>
      </c>
      <c r="N371" s="160">
        <f t="shared" si="5"/>
        <v>500</v>
      </c>
      <c r="O371" s="115"/>
    </row>
    <row r="372" spans="1:15" ht="32.25" customHeight="1" x14ac:dyDescent="0.25">
      <c r="A372" s="136">
        <v>2701520</v>
      </c>
      <c r="B372" s="136" t="s">
        <v>685</v>
      </c>
      <c r="C372" s="137" t="s">
        <v>717</v>
      </c>
      <c r="D372" s="131">
        <v>2861.5</v>
      </c>
      <c r="E372" s="131">
        <v>2861.5</v>
      </c>
      <c r="F372" s="131">
        <v>2257.1999999999998</v>
      </c>
      <c r="G372" s="131">
        <v>74.3</v>
      </c>
      <c r="H372" s="141">
        <v>0</v>
      </c>
      <c r="I372" s="141">
        <v>0</v>
      </c>
      <c r="J372" s="141">
        <v>0</v>
      </c>
      <c r="K372" s="141">
        <v>0</v>
      </c>
      <c r="L372" s="141">
        <v>0</v>
      </c>
      <c r="M372" s="141">
        <v>0</v>
      </c>
      <c r="N372" s="160">
        <f t="shared" si="5"/>
        <v>2861.5</v>
      </c>
      <c r="O372" s="115"/>
    </row>
    <row r="373" spans="1:15" ht="109.5" customHeight="1" x14ac:dyDescent="0.25">
      <c r="A373" s="136">
        <v>2701530</v>
      </c>
      <c r="B373" s="136" t="s">
        <v>282</v>
      </c>
      <c r="C373" s="137" t="s">
        <v>719</v>
      </c>
      <c r="D373" s="141">
        <v>0</v>
      </c>
      <c r="E373" s="141">
        <v>0</v>
      </c>
      <c r="F373" s="141">
        <v>0</v>
      </c>
      <c r="G373" s="141">
        <v>0</v>
      </c>
      <c r="H373" s="141">
        <v>0</v>
      </c>
      <c r="I373" s="141">
        <v>1000</v>
      </c>
      <c r="J373" s="141">
        <v>1000</v>
      </c>
      <c r="K373" s="141">
        <v>0</v>
      </c>
      <c r="L373" s="141">
        <v>0</v>
      </c>
      <c r="M373" s="141">
        <v>0</v>
      </c>
      <c r="N373" s="160">
        <f t="shared" si="5"/>
        <v>1000</v>
      </c>
      <c r="O373" s="115"/>
    </row>
    <row r="374" spans="1:15" ht="43.5" customHeight="1" x14ac:dyDescent="0.25">
      <c r="A374" s="136">
        <v>2701560</v>
      </c>
      <c r="B374" s="136" t="s">
        <v>685</v>
      </c>
      <c r="C374" s="137" t="s">
        <v>721</v>
      </c>
      <c r="D374" s="141">
        <v>1119</v>
      </c>
      <c r="E374" s="141">
        <v>1119</v>
      </c>
      <c r="F374" s="141">
        <v>859.7</v>
      </c>
      <c r="G374" s="141">
        <v>31.2</v>
      </c>
      <c r="H374" s="141">
        <v>0</v>
      </c>
      <c r="I374" s="141">
        <v>0</v>
      </c>
      <c r="J374" s="141">
        <v>0</v>
      </c>
      <c r="K374" s="141">
        <v>0</v>
      </c>
      <c r="L374" s="141">
        <v>0</v>
      </c>
      <c r="M374" s="141">
        <v>0</v>
      </c>
      <c r="N374" s="160">
        <f t="shared" si="5"/>
        <v>1119</v>
      </c>
      <c r="O374" s="115"/>
    </row>
    <row r="375" spans="1:15" ht="30.75" customHeight="1" x14ac:dyDescent="0.25">
      <c r="A375" s="156">
        <v>2702000</v>
      </c>
      <c r="B375" s="156"/>
      <c r="C375" s="157" t="s">
        <v>728</v>
      </c>
      <c r="D375" s="126">
        <v>410903.60000000003</v>
      </c>
      <c r="E375" s="126">
        <v>410903.60000000003</v>
      </c>
      <c r="F375" s="126">
        <v>279927.3</v>
      </c>
      <c r="G375" s="126">
        <v>16215.4</v>
      </c>
      <c r="H375" s="126">
        <v>0</v>
      </c>
      <c r="I375" s="126">
        <v>70</v>
      </c>
      <c r="J375" s="126">
        <v>70</v>
      </c>
      <c r="K375" s="126">
        <v>0</v>
      </c>
      <c r="L375" s="126">
        <v>0</v>
      </c>
      <c r="M375" s="126">
        <v>0</v>
      </c>
      <c r="N375" s="110">
        <f t="shared" si="5"/>
        <v>410973.60000000003</v>
      </c>
      <c r="O375" s="115"/>
    </row>
    <row r="376" spans="1:15" ht="29.25" customHeight="1" x14ac:dyDescent="0.25">
      <c r="A376" s="136">
        <v>2702010</v>
      </c>
      <c r="B376" s="136" t="s">
        <v>730</v>
      </c>
      <c r="C376" s="137" t="s">
        <v>731</v>
      </c>
      <c r="D376" s="141">
        <v>321395</v>
      </c>
      <c r="E376" s="141">
        <v>321395</v>
      </c>
      <c r="F376" s="141">
        <v>234294</v>
      </c>
      <c r="G376" s="141">
        <v>3711.4</v>
      </c>
      <c r="H376" s="141">
        <v>0</v>
      </c>
      <c r="I376" s="141">
        <v>50</v>
      </c>
      <c r="J376" s="141">
        <v>50</v>
      </c>
      <c r="K376" s="141">
        <v>0</v>
      </c>
      <c r="L376" s="141">
        <v>0</v>
      </c>
      <c r="M376" s="141">
        <v>0</v>
      </c>
      <c r="N376" s="160">
        <f t="shared" si="5"/>
        <v>321445</v>
      </c>
      <c r="O376" s="115"/>
    </row>
    <row r="377" spans="1:15" ht="56.25" customHeight="1" x14ac:dyDescent="0.25">
      <c r="A377" s="136">
        <v>2702020</v>
      </c>
      <c r="B377" s="136" t="s">
        <v>730</v>
      </c>
      <c r="C377" s="137" t="s">
        <v>733</v>
      </c>
      <c r="D377" s="131">
        <v>85108.6</v>
      </c>
      <c r="E377" s="131">
        <v>85108.6</v>
      </c>
      <c r="F377" s="131">
        <v>45633.3</v>
      </c>
      <c r="G377" s="131">
        <v>12504</v>
      </c>
      <c r="H377" s="131">
        <v>0</v>
      </c>
      <c r="I377" s="131">
        <v>20</v>
      </c>
      <c r="J377" s="131">
        <v>20</v>
      </c>
      <c r="K377" s="141">
        <v>0</v>
      </c>
      <c r="L377" s="141">
        <v>0</v>
      </c>
      <c r="M377" s="141">
        <v>0</v>
      </c>
      <c r="N377" s="160">
        <f t="shared" si="5"/>
        <v>85128.6</v>
      </c>
      <c r="O377" s="115"/>
    </row>
    <row r="378" spans="1:15" ht="57" customHeight="1" x14ac:dyDescent="0.25">
      <c r="A378" s="136">
        <v>2702070</v>
      </c>
      <c r="B378" s="136" t="s">
        <v>730</v>
      </c>
      <c r="C378" s="137" t="s">
        <v>735</v>
      </c>
      <c r="D378" s="141"/>
      <c r="E378" s="141"/>
      <c r="F378" s="141"/>
      <c r="G378" s="141"/>
      <c r="H378" s="141"/>
      <c r="I378" s="141"/>
      <c r="J378" s="141"/>
      <c r="K378" s="141"/>
      <c r="L378" s="141"/>
      <c r="M378" s="141"/>
      <c r="N378" s="160"/>
      <c r="O378" s="115"/>
    </row>
    <row r="379" spans="1:15" ht="30.75" customHeight="1" x14ac:dyDescent="0.25">
      <c r="A379" s="136">
        <v>2702090</v>
      </c>
      <c r="B379" s="136" t="s">
        <v>730</v>
      </c>
      <c r="C379" s="137" t="s">
        <v>737</v>
      </c>
      <c r="D379" s="141">
        <v>4400</v>
      </c>
      <c r="E379" s="141">
        <v>4400</v>
      </c>
      <c r="F379" s="141">
        <v>0</v>
      </c>
      <c r="G379" s="141">
        <v>0</v>
      </c>
      <c r="H379" s="141">
        <v>0</v>
      </c>
      <c r="I379" s="141">
        <v>0</v>
      </c>
      <c r="J379" s="141">
        <v>0</v>
      </c>
      <c r="K379" s="141">
        <v>0</v>
      </c>
      <c r="L379" s="141">
        <v>0</v>
      </c>
      <c r="M379" s="141">
        <v>0</v>
      </c>
      <c r="N379" s="160">
        <f t="shared" ref="N379:N384" si="6">I379+D379</f>
        <v>4400</v>
      </c>
      <c r="O379" s="115"/>
    </row>
    <row r="380" spans="1:15" ht="27.3" customHeight="1" x14ac:dyDescent="0.25">
      <c r="A380" s="156">
        <v>2704000</v>
      </c>
      <c r="B380" s="156"/>
      <c r="C380" s="157" t="s">
        <v>743</v>
      </c>
      <c r="D380" s="147">
        <v>75493.5</v>
      </c>
      <c r="E380" s="147">
        <v>35309.5</v>
      </c>
      <c r="F380" s="147">
        <v>28848.3</v>
      </c>
      <c r="G380" s="147">
        <v>54.5</v>
      </c>
      <c r="H380" s="147">
        <v>40184</v>
      </c>
      <c r="I380" s="147">
        <v>28320</v>
      </c>
      <c r="J380" s="147">
        <v>24820</v>
      </c>
      <c r="K380" s="147">
        <v>0</v>
      </c>
      <c r="L380" s="147">
        <v>600.4</v>
      </c>
      <c r="M380" s="147">
        <v>3500</v>
      </c>
      <c r="N380" s="110">
        <f t="shared" si="6"/>
        <v>103813.5</v>
      </c>
      <c r="O380" s="115"/>
    </row>
    <row r="381" spans="1:15" ht="43.5" customHeight="1" x14ac:dyDescent="0.25">
      <c r="A381" s="136">
        <v>2704010</v>
      </c>
      <c r="B381" s="136" t="s">
        <v>350</v>
      </c>
      <c r="C381" s="137" t="s">
        <v>745</v>
      </c>
      <c r="D381" s="141">
        <v>35493.5</v>
      </c>
      <c r="E381" s="141">
        <v>35309.5</v>
      </c>
      <c r="F381" s="141">
        <v>28848.3</v>
      </c>
      <c r="G381" s="141">
        <v>54.5</v>
      </c>
      <c r="H381" s="141">
        <v>184</v>
      </c>
      <c r="I381" s="141">
        <v>28320</v>
      </c>
      <c r="J381" s="141">
        <v>24820</v>
      </c>
      <c r="K381" s="141">
        <v>0</v>
      </c>
      <c r="L381" s="141">
        <v>600.4</v>
      </c>
      <c r="M381" s="141">
        <v>3500</v>
      </c>
      <c r="N381" s="160">
        <f t="shared" si="6"/>
        <v>63813.5</v>
      </c>
      <c r="O381" s="115"/>
    </row>
    <row r="382" spans="1:15" ht="22.5" customHeight="1" x14ac:dyDescent="0.25">
      <c r="A382" s="136">
        <v>2704020</v>
      </c>
      <c r="B382" s="136" t="s">
        <v>747</v>
      </c>
      <c r="C382" s="137" t="s">
        <v>748</v>
      </c>
      <c r="D382" s="141">
        <v>40000</v>
      </c>
      <c r="E382" s="141">
        <v>0</v>
      </c>
      <c r="F382" s="141">
        <v>0</v>
      </c>
      <c r="G382" s="141">
        <v>0</v>
      </c>
      <c r="H382" s="141">
        <v>40000</v>
      </c>
      <c r="I382" s="141">
        <v>0</v>
      </c>
      <c r="J382" s="141">
        <v>0</v>
      </c>
      <c r="K382" s="141">
        <v>0</v>
      </c>
      <c r="L382" s="141">
        <v>0</v>
      </c>
      <c r="M382" s="141">
        <v>0</v>
      </c>
      <c r="N382" s="160">
        <f t="shared" si="6"/>
        <v>40000</v>
      </c>
      <c r="O382" s="115"/>
    </row>
    <row r="383" spans="1:15" ht="30.75" customHeight="1" x14ac:dyDescent="0.25">
      <c r="A383" s="156">
        <v>2705000</v>
      </c>
      <c r="B383" s="156"/>
      <c r="C383" s="157" t="s">
        <v>750</v>
      </c>
      <c r="D383" s="147">
        <v>383647.6</v>
      </c>
      <c r="E383" s="147">
        <v>383647.6</v>
      </c>
      <c r="F383" s="147">
        <v>298857.3</v>
      </c>
      <c r="G383" s="147">
        <v>7936</v>
      </c>
      <c r="H383" s="147">
        <v>0</v>
      </c>
      <c r="I383" s="147">
        <v>0</v>
      </c>
      <c r="J383" s="147">
        <v>0</v>
      </c>
      <c r="K383" s="147">
        <v>0</v>
      </c>
      <c r="L383" s="147">
        <v>0</v>
      </c>
      <c r="M383" s="147">
        <v>0</v>
      </c>
      <c r="N383" s="110">
        <f t="shared" si="6"/>
        <v>383647.6</v>
      </c>
      <c r="O383" s="115"/>
    </row>
    <row r="384" spans="1:15" ht="33" customHeight="1" x14ac:dyDescent="0.25">
      <c r="A384" s="136">
        <v>2705010</v>
      </c>
      <c r="B384" s="136" t="s">
        <v>685</v>
      </c>
      <c r="C384" s="137" t="s">
        <v>752</v>
      </c>
      <c r="D384" s="141">
        <v>383647.6</v>
      </c>
      <c r="E384" s="141">
        <v>383647.6</v>
      </c>
      <c r="F384" s="141">
        <v>298857.3</v>
      </c>
      <c r="G384" s="141">
        <v>7936</v>
      </c>
      <c r="H384" s="141">
        <v>0</v>
      </c>
      <c r="I384" s="141">
        <v>0</v>
      </c>
      <c r="J384" s="141">
        <v>0</v>
      </c>
      <c r="K384" s="141">
        <v>0</v>
      </c>
      <c r="L384" s="141">
        <v>0</v>
      </c>
      <c r="M384" s="141">
        <v>0</v>
      </c>
      <c r="N384" s="160">
        <f t="shared" si="6"/>
        <v>383647.6</v>
      </c>
      <c r="O384" s="115"/>
    </row>
    <row r="385" spans="1:15" ht="34.5" customHeight="1" x14ac:dyDescent="0.25">
      <c r="A385" s="156">
        <v>2707000</v>
      </c>
      <c r="B385" s="156"/>
      <c r="C385" s="157" t="s">
        <v>760</v>
      </c>
      <c r="D385" s="126">
        <v>2144487.6</v>
      </c>
      <c r="E385" s="126">
        <v>2122678.5</v>
      </c>
      <c r="F385" s="126">
        <v>1424600.1</v>
      </c>
      <c r="G385" s="126">
        <v>369102.9</v>
      </c>
      <c r="H385" s="126">
        <v>21809.100000000002</v>
      </c>
      <c r="I385" s="126">
        <v>2785892.5</v>
      </c>
      <c r="J385" s="126">
        <v>2261343.4</v>
      </c>
      <c r="K385" s="126">
        <v>258144</v>
      </c>
      <c r="L385" s="126">
        <v>1588746.3</v>
      </c>
      <c r="M385" s="126">
        <v>524549.1</v>
      </c>
      <c r="N385" s="110">
        <f>+I385+D385</f>
        <v>4930380.0999999996</v>
      </c>
      <c r="O385" s="115"/>
    </row>
    <row r="386" spans="1:15" ht="31.5" customHeight="1" x14ac:dyDescent="0.25">
      <c r="A386" s="136">
        <v>2707010</v>
      </c>
      <c r="B386" s="136" t="s">
        <v>325</v>
      </c>
      <c r="C386" s="137" t="s">
        <v>762</v>
      </c>
      <c r="D386" s="141">
        <v>40109.9</v>
      </c>
      <c r="E386" s="141">
        <v>39793</v>
      </c>
      <c r="F386" s="141">
        <v>30830.2</v>
      </c>
      <c r="G386" s="141">
        <v>834.5</v>
      </c>
      <c r="H386" s="141">
        <v>316.89999999999998</v>
      </c>
      <c r="I386" s="141">
        <v>0</v>
      </c>
      <c r="J386" s="141">
        <v>0</v>
      </c>
      <c r="K386" s="141">
        <v>0</v>
      </c>
      <c r="L386" s="141">
        <v>0</v>
      </c>
      <c r="M386" s="141">
        <v>0</v>
      </c>
      <c r="N386" s="160">
        <f t="shared" ref="N386:N399" si="7">I386+D386</f>
        <v>40109.9</v>
      </c>
      <c r="O386" s="115"/>
    </row>
    <row r="387" spans="1:15" ht="43.5" customHeight="1" x14ac:dyDescent="0.25">
      <c r="A387" s="136">
        <v>2707050</v>
      </c>
      <c r="B387" s="136" t="s">
        <v>325</v>
      </c>
      <c r="C387" s="137" t="s">
        <v>764</v>
      </c>
      <c r="D387" s="131">
        <v>2082985.5</v>
      </c>
      <c r="E387" s="131">
        <v>2082885.5</v>
      </c>
      <c r="F387" s="131">
        <v>1393769.9000000001</v>
      </c>
      <c r="G387" s="131">
        <v>368268.4</v>
      </c>
      <c r="H387" s="131">
        <v>100</v>
      </c>
      <c r="I387" s="131">
        <v>2509092.5</v>
      </c>
      <c r="J387" s="131">
        <v>2261343.4</v>
      </c>
      <c r="K387" s="131">
        <v>258144</v>
      </c>
      <c r="L387" s="131">
        <v>1588746.3</v>
      </c>
      <c r="M387" s="131">
        <v>247749.1</v>
      </c>
      <c r="N387" s="160">
        <f t="shared" si="7"/>
        <v>4592078</v>
      </c>
      <c r="O387" s="115"/>
    </row>
    <row r="388" spans="1:15" ht="68.25" customHeight="1" x14ac:dyDescent="0.25">
      <c r="A388" s="136">
        <v>2707070</v>
      </c>
      <c r="B388" s="136" t="s">
        <v>282</v>
      </c>
      <c r="C388" s="137" t="s">
        <v>766</v>
      </c>
      <c r="D388" s="141">
        <v>10100</v>
      </c>
      <c r="E388" s="141">
        <v>0</v>
      </c>
      <c r="F388" s="141">
        <v>0</v>
      </c>
      <c r="G388" s="141">
        <v>0</v>
      </c>
      <c r="H388" s="141">
        <v>10100</v>
      </c>
      <c r="I388" s="141">
        <v>71800</v>
      </c>
      <c r="J388" s="141">
        <v>0</v>
      </c>
      <c r="K388" s="141">
        <v>0</v>
      </c>
      <c r="L388" s="141">
        <v>0</v>
      </c>
      <c r="M388" s="141">
        <v>71800</v>
      </c>
      <c r="N388" s="160">
        <f t="shared" si="7"/>
        <v>81900</v>
      </c>
      <c r="O388" s="115"/>
    </row>
    <row r="389" spans="1:15" ht="43.5" customHeight="1" x14ac:dyDescent="0.25">
      <c r="A389" s="136">
        <v>2707090</v>
      </c>
      <c r="B389" s="136" t="s">
        <v>768</v>
      </c>
      <c r="C389" s="137" t="s">
        <v>769</v>
      </c>
      <c r="D389" s="141">
        <v>0</v>
      </c>
      <c r="E389" s="141">
        <v>0</v>
      </c>
      <c r="F389" s="141">
        <v>0</v>
      </c>
      <c r="G389" s="141">
        <v>0</v>
      </c>
      <c r="H389" s="141">
        <v>0</v>
      </c>
      <c r="I389" s="141">
        <v>205000</v>
      </c>
      <c r="J389" s="141">
        <v>0</v>
      </c>
      <c r="K389" s="141">
        <v>0</v>
      </c>
      <c r="L389" s="141">
        <v>0</v>
      </c>
      <c r="M389" s="141">
        <v>205000</v>
      </c>
      <c r="N389" s="160">
        <f t="shared" si="7"/>
        <v>205000</v>
      </c>
      <c r="O389" s="115"/>
    </row>
    <row r="390" spans="1:15" ht="111" customHeight="1" x14ac:dyDescent="0.25">
      <c r="A390" s="136">
        <v>2707160</v>
      </c>
      <c r="B390" s="136" t="s">
        <v>282</v>
      </c>
      <c r="C390" s="137" t="s">
        <v>771</v>
      </c>
      <c r="D390" s="141">
        <v>5131.8999999999996</v>
      </c>
      <c r="E390" s="141">
        <v>0</v>
      </c>
      <c r="F390" s="141">
        <v>0</v>
      </c>
      <c r="G390" s="141">
        <v>0</v>
      </c>
      <c r="H390" s="141">
        <v>5131.8999999999996</v>
      </c>
      <c r="I390" s="141">
        <v>0</v>
      </c>
      <c r="J390" s="141">
        <v>0</v>
      </c>
      <c r="K390" s="141">
        <v>0</v>
      </c>
      <c r="L390" s="141">
        <v>0</v>
      </c>
      <c r="M390" s="141">
        <v>0</v>
      </c>
      <c r="N390" s="160">
        <f t="shared" si="7"/>
        <v>5131.8999999999996</v>
      </c>
      <c r="O390" s="115"/>
    </row>
    <row r="391" spans="1:15" ht="85.5" customHeight="1" x14ac:dyDescent="0.25">
      <c r="A391" s="136">
        <v>2707170</v>
      </c>
      <c r="B391" s="136" t="s">
        <v>282</v>
      </c>
      <c r="C391" s="137" t="s">
        <v>775</v>
      </c>
      <c r="D391" s="141">
        <v>3851.5</v>
      </c>
      <c r="E391" s="141">
        <v>0</v>
      </c>
      <c r="F391" s="141">
        <v>0</v>
      </c>
      <c r="G391" s="141">
        <v>0</v>
      </c>
      <c r="H391" s="141">
        <v>3851.5</v>
      </c>
      <c r="I391" s="141">
        <v>0</v>
      </c>
      <c r="J391" s="141">
        <v>0</v>
      </c>
      <c r="K391" s="141">
        <v>0</v>
      </c>
      <c r="L391" s="141">
        <v>0</v>
      </c>
      <c r="M391" s="141">
        <v>0</v>
      </c>
      <c r="N391" s="160">
        <f t="shared" si="7"/>
        <v>3851.5</v>
      </c>
      <c r="O391" s="115"/>
    </row>
    <row r="392" spans="1:15" ht="54.75" customHeight="1" x14ac:dyDescent="0.25">
      <c r="A392" s="136">
        <v>2707800</v>
      </c>
      <c r="B392" s="136" t="s">
        <v>282</v>
      </c>
      <c r="C392" s="137" t="s">
        <v>777</v>
      </c>
      <c r="D392" s="141">
        <v>2308.8000000000002</v>
      </c>
      <c r="E392" s="141">
        <v>0</v>
      </c>
      <c r="F392" s="141">
        <v>0</v>
      </c>
      <c r="G392" s="141">
        <v>0</v>
      </c>
      <c r="H392" s="141">
        <v>2308.8000000000002</v>
      </c>
      <c r="I392" s="141">
        <v>0</v>
      </c>
      <c r="J392" s="141">
        <v>0</v>
      </c>
      <c r="K392" s="141">
        <v>0</v>
      </c>
      <c r="L392" s="141">
        <v>0</v>
      </c>
      <c r="M392" s="141">
        <v>0</v>
      </c>
      <c r="N392" s="160">
        <f t="shared" si="7"/>
        <v>2308.8000000000002</v>
      </c>
      <c r="O392" s="115"/>
    </row>
    <row r="393" spans="1:15" ht="31.5" customHeight="1" x14ac:dyDescent="0.25">
      <c r="A393" s="156">
        <v>2708000</v>
      </c>
      <c r="B393" s="156"/>
      <c r="C393" s="157" t="s">
        <v>779</v>
      </c>
      <c r="D393" s="126">
        <v>1692545.4000000001</v>
      </c>
      <c r="E393" s="126">
        <v>53989</v>
      </c>
      <c r="F393" s="126">
        <v>41758.800000000003</v>
      </c>
      <c r="G393" s="126">
        <v>1930.4</v>
      </c>
      <c r="H393" s="126">
        <v>1638556.4000000001</v>
      </c>
      <c r="I393" s="126">
        <v>988322.5</v>
      </c>
      <c r="J393" s="126">
        <v>0</v>
      </c>
      <c r="K393" s="126">
        <v>0</v>
      </c>
      <c r="L393" s="126">
        <v>0</v>
      </c>
      <c r="M393" s="126">
        <v>988322.5</v>
      </c>
      <c r="N393" s="110">
        <f t="shared" si="7"/>
        <v>2680867.9000000004</v>
      </c>
      <c r="O393" s="115"/>
    </row>
    <row r="394" spans="1:15" ht="32.25" customHeight="1" x14ac:dyDescent="0.25">
      <c r="A394" s="136">
        <v>2708010</v>
      </c>
      <c r="B394" s="136" t="s">
        <v>322</v>
      </c>
      <c r="C394" s="137" t="s">
        <v>781</v>
      </c>
      <c r="D394" s="141">
        <v>19464</v>
      </c>
      <c r="E394" s="141">
        <v>19464</v>
      </c>
      <c r="F394" s="141">
        <v>15156.1</v>
      </c>
      <c r="G394" s="141">
        <v>509.3</v>
      </c>
      <c r="H394" s="141">
        <v>0</v>
      </c>
      <c r="I394" s="141">
        <v>0</v>
      </c>
      <c r="J394" s="141">
        <v>0</v>
      </c>
      <c r="K394" s="141">
        <v>0</v>
      </c>
      <c r="L394" s="141">
        <v>0</v>
      </c>
      <c r="M394" s="141">
        <v>0</v>
      </c>
      <c r="N394" s="160">
        <f t="shared" si="7"/>
        <v>19464</v>
      </c>
      <c r="O394" s="115"/>
    </row>
    <row r="395" spans="1:15" ht="43.5" customHeight="1" x14ac:dyDescent="0.25">
      <c r="A395" s="136">
        <v>2708070</v>
      </c>
      <c r="B395" s="136" t="s">
        <v>322</v>
      </c>
      <c r="C395" s="137" t="s">
        <v>783</v>
      </c>
      <c r="D395" s="118">
        <v>3901.9</v>
      </c>
      <c r="E395" s="118">
        <v>0</v>
      </c>
      <c r="F395" s="118">
        <v>0</v>
      </c>
      <c r="G395" s="118">
        <v>0</v>
      </c>
      <c r="H395" s="118">
        <v>3901.9</v>
      </c>
      <c r="I395" s="141">
        <v>0</v>
      </c>
      <c r="J395" s="141">
        <v>0</v>
      </c>
      <c r="K395" s="141">
        <v>0</v>
      </c>
      <c r="L395" s="141">
        <v>0</v>
      </c>
      <c r="M395" s="141">
        <v>0</v>
      </c>
      <c r="N395" s="160">
        <f t="shared" si="7"/>
        <v>3901.9</v>
      </c>
      <c r="O395" s="115"/>
    </row>
    <row r="396" spans="1:15" ht="43.5" customHeight="1" x14ac:dyDescent="0.25">
      <c r="A396" s="136">
        <v>2708080</v>
      </c>
      <c r="B396" s="136" t="s">
        <v>285</v>
      </c>
      <c r="C396" s="137" t="s">
        <v>785</v>
      </c>
      <c r="D396" s="123">
        <v>7908.2</v>
      </c>
      <c r="E396" s="123">
        <v>7364.8</v>
      </c>
      <c r="F396" s="123">
        <v>4931.8999999999996</v>
      </c>
      <c r="G396" s="123">
        <v>722.30000000000007</v>
      </c>
      <c r="H396" s="123">
        <v>543.4</v>
      </c>
      <c r="I396" s="141">
        <v>0</v>
      </c>
      <c r="J396" s="141">
        <v>0</v>
      </c>
      <c r="K396" s="141">
        <v>0</v>
      </c>
      <c r="L396" s="141">
        <v>0</v>
      </c>
      <c r="M396" s="141">
        <v>0</v>
      </c>
      <c r="N396" s="160">
        <f t="shared" si="7"/>
        <v>7908.2</v>
      </c>
      <c r="O396" s="115"/>
    </row>
    <row r="397" spans="1:15" ht="53.25" customHeight="1" x14ac:dyDescent="0.25">
      <c r="A397" s="136">
        <v>2708090</v>
      </c>
      <c r="B397" s="136" t="s">
        <v>496</v>
      </c>
      <c r="C397" s="137" t="s">
        <v>787</v>
      </c>
      <c r="D397" s="141">
        <v>0</v>
      </c>
      <c r="E397" s="141">
        <v>0</v>
      </c>
      <c r="F397" s="141">
        <v>0</v>
      </c>
      <c r="G397" s="141">
        <v>0</v>
      </c>
      <c r="H397" s="141">
        <v>0</v>
      </c>
      <c r="I397" s="141">
        <v>988322.5</v>
      </c>
      <c r="J397" s="141">
        <v>0</v>
      </c>
      <c r="K397" s="141">
        <v>0</v>
      </c>
      <c r="L397" s="141">
        <v>0</v>
      </c>
      <c r="M397" s="141">
        <v>988322.5</v>
      </c>
      <c r="N397" s="160">
        <f t="shared" si="7"/>
        <v>988322.5</v>
      </c>
      <c r="O397" s="115"/>
    </row>
    <row r="398" spans="1:15" ht="43.5" customHeight="1" x14ac:dyDescent="0.25">
      <c r="A398" s="136">
        <v>2708110</v>
      </c>
      <c r="B398" s="136" t="s">
        <v>322</v>
      </c>
      <c r="C398" s="137" t="s">
        <v>789</v>
      </c>
      <c r="D398" s="131">
        <v>446395.10000000003</v>
      </c>
      <c r="E398" s="131">
        <v>27160.2</v>
      </c>
      <c r="F398" s="131">
        <v>21670.799999999999</v>
      </c>
      <c r="G398" s="131">
        <v>698.80000000000007</v>
      </c>
      <c r="H398" s="131">
        <v>419234.9</v>
      </c>
      <c r="I398" s="141">
        <v>0</v>
      </c>
      <c r="J398" s="141">
        <v>0</v>
      </c>
      <c r="K398" s="141">
        <v>0</v>
      </c>
      <c r="L398" s="141">
        <v>0</v>
      </c>
      <c r="M398" s="141">
        <v>0</v>
      </c>
      <c r="N398" s="160">
        <f t="shared" si="7"/>
        <v>446395.10000000003</v>
      </c>
      <c r="O398" s="115"/>
    </row>
    <row r="399" spans="1:15" ht="52.5" customHeight="1" x14ac:dyDescent="0.25">
      <c r="A399" s="136">
        <v>2708120</v>
      </c>
      <c r="B399" s="136" t="s">
        <v>322</v>
      </c>
      <c r="C399" s="137" t="s">
        <v>791</v>
      </c>
      <c r="D399" s="141">
        <v>1214876.2</v>
      </c>
      <c r="E399" s="141">
        <v>0</v>
      </c>
      <c r="F399" s="141">
        <v>0</v>
      </c>
      <c r="G399" s="141">
        <v>0</v>
      </c>
      <c r="H399" s="141">
        <v>1214876.2</v>
      </c>
      <c r="I399" s="141">
        <v>0</v>
      </c>
      <c r="J399" s="141">
        <v>0</v>
      </c>
      <c r="K399" s="141">
        <v>0</v>
      </c>
      <c r="L399" s="141">
        <v>0</v>
      </c>
      <c r="M399" s="141">
        <v>0</v>
      </c>
      <c r="N399" s="160">
        <f t="shared" si="7"/>
        <v>1214876.2</v>
      </c>
      <c r="O399" s="115"/>
    </row>
    <row r="400" spans="1:15" ht="54.75" customHeight="1" x14ac:dyDescent="0.25">
      <c r="A400" s="136">
        <v>2708140</v>
      </c>
      <c r="B400" s="136" t="s">
        <v>322</v>
      </c>
      <c r="C400" s="137" t="s">
        <v>793</v>
      </c>
      <c r="D400" s="141">
        <v>0</v>
      </c>
      <c r="E400" s="141">
        <v>0</v>
      </c>
      <c r="F400" s="141">
        <v>0</v>
      </c>
      <c r="G400" s="141">
        <v>0</v>
      </c>
      <c r="H400" s="141">
        <v>0</v>
      </c>
      <c r="I400" s="141">
        <v>0</v>
      </c>
      <c r="J400" s="141">
        <v>0</v>
      </c>
      <c r="K400" s="141">
        <v>0</v>
      </c>
      <c r="L400" s="141">
        <v>0</v>
      </c>
      <c r="M400" s="141">
        <v>0</v>
      </c>
      <c r="N400" s="160"/>
      <c r="O400" s="115"/>
    </row>
    <row r="401" spans="1:19" ht="31.5" customHeight="1" x14ac:dyDescent="0.25">
      <c r="A401" s="156">
        <v>2709000</v>
      </c>
      <c r="B401" s="156"/>
      <c r="C401" s="157" t="s">
        <v>795</v>
      </c>
      <c r="D401" s="126">
        <v>293888.2</v>
      </c>
      <c r="E401" s="126">
        <v>292858.2</v>
      </c>
      <c r="F401" s="126">
        <v>234832.4</v>
      </c>
      <c r="G401" s="126">
        <v>3833.4</v>
      </c>
      <c r="H401" s="126">
        <v>1030</v>
      </c>
      <c r="I401" s="126">
        <v>296214.60000000003</v>
      </c>
      <c r="J401" s="126">
        <v>31639.600000000002</v>
      </c>
      <c r="K401" s="126">
        <v>5353.6</v>
      </c>
      <c r="L401" s="126">
        <v>657.4</v>
      </c>
      <c r="M401" s="126">
        <v>264575</v>
      </c>
      <c r="N401" s="110">
        <f>I401+D401</f>
        <v>590102.80000000005</v>
      </c>
      <c r="O401" s="115"/>
    </row>
    <row r="402" spans="1:19" ht="28.5" customHeight="1" x14ac:dyDescent="0.25">
      <c r="A402" s="136">
        <v>2709010</v>
      </c>
      <c r="B402" s="136" t="s">
        <v>797</v>
      </c>
      <c r="C402" s="137" t="s">
        <v>798</v>
      </c>
      <c r="D402" s="141">
        <v>134099.6</v>
      </c>
      <c r="E402" s="141">
        <v>134099.6</v>
      </c>
      <c r="F402" s="141">
        <v>106660.5</v>
      </c>
      <c r="G402" s="141">
        <v>2914.6</v>
      </c>
      <c r="H402" s="141">
        <v>0</v>
      </c>
      <c r="I402" s="141">
        <v>8030.9</v>
      </c>
      <c r="J402" s="141">
        <v>1080.9000000000001</v>
      </c>
      <c r="K402" s="141">
        <v>0</v>
      </c>
      <c r="L402" s="141">
        <v>9.9</v>
      </c>
      <c r="M402" s="141">
        <v>6950</v>
      </c>
      <c r="N402" s="160">
        <f>I402+D402</f>
        <v>142130.5</v>
      </c>
      <c r="O402" s="115"/>
    </row>
    <row r="403" spans="1:19" ht="44.25" customHeight="1" x14ac:dyDescent="0.25">
      <c r="A403" s="161">
        <v>2709060</v>
      </c>
      <c r="B403" s="161" t="s">
        <v>797</v>
      </c>
      <c r="C403" s="162" t="s">
        <v>800</v>
      </c>
      <c r="D403" s="118">
        <v>159788.6</v>
      </c>
      <c r="E403" s="118">
        <v>158758.6</v>
      </c>
      <c r="F403" s="118">
        <v>128171.90000000001</v>
      </c>
      <c r="G403" s="118">
        <v>918.80000000000007</v>
      </c>
      <c r="H403" s="118">
        <v>1030</v>
      </c>
      <c r="I403" s="118">
        <v>288183.7</v>
      </c>
      <c r="J403" s="118">
        <v>30558.7</v>
      </c>
      <c r="K403" s="118">
        <v>5353.6</v>
      </c>
      <c r="L403" s="118">
        <v>647.5</v>
      </c>
      <c r="M403" s="118">
        <v>257625</v>
      </c>
      <c r="N403" s="160">
        <f>I403+D403</f>
        <v>447972.30000000005</v>
      </c>
      <c r="O403" s="115"/>
    </row>
    <row r="404" spans="1:19" ht="30.75" customHeight="1" x14ac:dyDescent="0.25">
      <c r="A404" s="120" t="s">
        <v>882</v>
      </c>
      <c r="B404" s="107"/>
      <c r="C404" s="121" t="s">
        <v>883</v>
      </c>
      <c r="D404" s="105">
        <v>436459.7</v>
      </c>
      <c r="E404" s="105">
        <v>419365.5</v>
      </c>
      <c r="F404" s="105">
        <v>263130.40000000002</v>
      </c>
      <c r="G404" s="105">
        <v>10396.700000000001</v>
      </c>
      <c r="H404" s="105">
        <v>17094.2</v>
      </c>
      <c r="I404" s="105">
        <v>185425.4</v>
      </c>
      <c r="J404" s="105">
        <v>96964.6</v>
      </c>
      <c r="K404" s="105">
        <v>248.4</v>
      </c>
      <c r="L404" s="105">
        <v>10</v>
      </c>
      <c r="M404" s="105">
        <v>88460.800000000003</v>
      </c>
      <c r="N404" s="122">
        <f t="shared" si="5"/>
        <v>621885.1</v>
      </c>
    </row>
    <row r="405" spans="1:19" ht="30.75" customHeight="1" x14ac:dyDescent="0.25">
      <c r="A405" s="107" t="s">
        <v>884</v>
      </c>
      <c r="B405" s="107"/>
      <c r="C405" s="108" t="s">
        <v>885</v>
      </c>
      <c r="D405" s="109">
        <v>235093.9</v>
      </c>
      <c r="E405" s="109">
        <v>217999.7</v>
      </c>
      <c r="F405" s="109">
        <v>109461.90000000001</v>
      </c>
      <c r="G405" s="109">
        <v>5396.7</v>
      </c>
      <c r="H405" s="109">
        <v>17094.2</v>
      </c>
      <c r="I405" s="109">
        <v>185425.4</v>
      </c>
      <c r="J405" s="109">
        <v>96964.6</v>
      </c>
      <c r="K405" s="109">
        <v>248.4</v>
      </c>
      <c r="L405" s="109">
        <v>10</v>
      </c>
      <c r="M405" s="109">
        <v>88460.800000000003</v>
      </c>
      <c r="N405" s="110">
        <f t="shared" si="5"/>
        <v>420519.3</v>
      </c>
    </row>
    <row r="406" spans="1:19" ht="32.25" customHeight="1" x14ac:dyDescent="0.25">
      <c r="A406" s="111" t="s">
        <v>886</v>
      </c>
      <c r="B406" s="111" t="s">
        <v>887</v>
      </c>
      <c r="C406" s="112" t="s">
        <v>888</v>
      </c>
      <c r="D406" s="113">
        <v>135989.6</v>
      </c>
      <c r="E406" s="113">
        <v>135589.6</v>
      </c>
      <c r="F406" s="113">
        <v>102728.5</v>
      </c>
      <c r="G406" s="113">
        <v>4362.8</v>
      </c>
      <c r="H406" s="113">
        <v>400</v>
      </c>
      <c r="I406" s="113">
        <v>0</v>
      </c>
      <c r="J406" s="113">
        <v>0</v>
      </c>
      <c r="K406" s="113">
        <v>0</v>
      </c>
      <c r="L406" s="113">
        <v>0</v>
      </c>
      <c r="M406" s="113">
        <v>0</v>
      </c>
      <c r="N406" s="114">
        <f t="shared" si="5"/>
        <v>135989.6</v>
      </c>
      <c r="O406" s="115"/>
      <c r="P406" s="88" t="s">
        <v>888</v>
      </c>
      <c r="Q406" s="88" t="s">
        <v>51</v>
      </c>
      <c r="R406" s="88" t="s">
        <v>51</v>
      </c>
      <c r="S406" s="88" t="s">
        <v>51</v>
      </c>
    </row>
    <row r="407" spans="1:19" ht="84.75" customHeight="1" x14ac:dyDescent="0.25">
      <c r="A407" s="111" t="s">
        <v>889</v>
      </c>
      <c r="B407" s="111" t="s">
        <v>890</v>
      </c>
      <c r="C407" s="112" t="s">
        <v>891</v>
      </c>
      <c r="D407" s="118">
        <v>7146.2</v>
      </c>
      <c r="E407" s="118">
        <v>1952</v>
      </c>
      <c r="F407" s="118">
        <v>1283.0999999999999</v>
      </c>
      <c r="G407" s="118">
        <v>383.1</v>
      </c>
      <c r="H407" s="118">
        <v>5194.2</v>
      </c>
      <c r="I407" s="118">
        <v>150</v>
      </c>
      <c r="J407" s="118">
        <v>150</v>
      </c>
      <c r="K407" s="118">
        <v>75</v>
      </c>
      <c r="L407" s="118">
        <v>10</v>
      </c>
      <c r="M407" s="118">
        <v>0</v>
      </c>
      <c r="N407" s="114">
        <f t="shared" si="5"/>
        <v>7296.2</v>
      </c>
      <c r="O407" s="115"/>
      <c r="P407" s="88" t="s">
        <v>891</v>
      </c>
      <c r="Q407" s="88" t="s">
        <v>51</v>
      </c>
      <c r="R407" s="88" t="s">
        <v>51</v>
      </c>
      <c r="S407" s="88" t="s">
        <v>51</v>
      </c>
    </row>
    <row r="408" spans="1:19" ht="29.25" customHeight="1" x14ac:dyDescent="0.25">
      <c r="A408" s="111" t="s">
        <v>892</v>
      </c>
      <c r="B408" s="111" t="s">
        <v>644</v>
      </c>
      <c r="C408" s="112" t="s">
        <v>893</v>
      </c>
      <c r="D408" s="123">
        <v>9308.1</v>
      </c>
      <c r="E408" s="123">
        <v>9308.1</v>
      </c>
      <c r="F408" s="123">
        <v>5450.3</v>
      </c>
      <c r="G408" s="123">
        <v>650.79999999999995</v>
      </c>
      <c r="H408" s="123">
        <v>0</v>
      </c>
      <c r="I408" s="123">
        <v>100</v>
      </c>
      <c r="J408" s="123">
        <v>90</v>
      </c>
      <c r="K408" s="123">
        <v>73.400000000000006</v>
      </c>
      <c r="L408" s="123">
        <v>0</v>
      </c>
      <c r="M408" s="123">
        <v>10</v>
      </c>
      <c r="N408" s="114">
        <f t="shared" si="5"/>
        <v>9408.1</v>
      </c>
      <c r="O408" s="115"/>
      <c r="P408" s="88" t="s">
        <v>893</v>
      </c>
      <c r="Q408" s="88" t="s">
        <v>51</v>
      </c>
      <c r="R408" s="88" t="s">
        <v>51</v>
      </c>
      <c r="S408" s="88" t="s">
        <v>51</v>
      </c>
    </row>
    <row r="409" spans="1:19" ht="70.5" customHeight="1" x14ac:dyDescent="0.25">
      <c r="A409" s="111" t="s">
        <v>894</v>
      </c>
      <c r="B409" s="111" t="s">
        <v>895</v>
      </c>
      <c r="C409" s="112" t="s">
        <v>896</v>
      </c>
      <c r="D409" s="152">
        <v>0</v>
      </c>
      <c r="E409" s="152">
        <v>0</v>
      </c>
      <c r="F409" s="152">
        <v>0</v>
      </c>
      <c r="G409" s="152">
        <v>0</v>
      </c>
      <c r="H409" s="152">
        <v>0</v>
      </c>
      <c r="I409" s="152">
        <v>0</v>
      </c>
      <c r="J409" s="152">
        <v>0</v>
      </c>
      <c r="K409" s="152">
        <v>0</v>
      </c>
      <c r="L409" s="152">
        <v>0</v>
      </c>
      <c r="M409" s="152">
        <v>0</v>
      </c>
      <c r="N409" s="114">
        <f t="shared" si="5"/>
        <v>0</v>
      </c>
      <c r="O409" s="115"/>
      <c r="P409" s="88" t="s">
        <v>896</v>
      </c>
      <c r="Q409" s="88" t="s">
        <v>51</v>
      </c>
      <c r="R409" s="88" t="s">
        <v>51</v>
      </c>
      <c r="S409" s="88" t="s">
        <v>51</v>
      </c>
    </row>
    <row r="410" spans="1:19" ht="44.25" customHeight="1" x14ac:dyDescent="0.25">
      <c r="A410" s="111" t="s">
        <v>897</v>
      </c>
      <c r="B410" s="111" t="s">
        <v>247</v>
      </c>
      <c r="C410" s="112" t="s">
        <v>898</v>
      </c>
      <c r="D410" s="113">
        <v>0</v>
      </c>
      <c r="E410" s="113">
        <v>0</v>
      </c>
      <c r="F410" s="113">
        <v>0</v>
      </c>
      <c r="G410" s="113">
        <v>0</v>
      </c>
      <c r="H410" s="113">
        <v>0</v>
      </c>
      <c r="I410" s="113">
        <v>0</v>
      </c>
      <c r="J410" s="113">
        <v>0</v>
      </c>
      <c r="K410" s="113">
        <v>0</v>
      </c>
      <c r="L410" s="113">
        <v>0</v>
      </c>
      <c r="M410" s="113">
        <v>0</v>
      </c>
      <c r="N410" s="114">
        <f t="shared" si="5"/>
        <v>0</v>
      </c>
      <c r="O410" s="115"/>
      <c r="P410" s="88" t="s">
        <v>898</v>
      </c>
      <c r="Q410" s="88" t="s">
        <v>51</v>
      </c>
      <c r="R410" s="88" t="s">
        <v>51</v>
      </c>
      <c r="S410" s="88" t="s">
        <v>51</v>
      </c>
    </row>
    <row r="411" spans="1:19" ht="26.4" x14ac:dyDescent="0.25">
      <c r="A411" s="111" t="s">
        <v>899</v>
      </c>
      <c r="B411" s="111" t="s">
        <v>146</v>
      </c>
      <c r="C411" s="112" t="s">
        <v>900</v>
      </c>
      <c r="D411" s="114">
        <v>0</v>
      </c>
      <c r="E411" s="114">
        <v>0</v>
      </c>
      <c r="F411" s="114">
        <v>0</v>
      </c>
      <c r="G411" s="114">
        <v>0</v>
      </c>
      <c r="H411" s="114">
        <v>0</v>
      </c>
      <c r="I411" s="114">
        <v>1000</v>
      </c>
      <c r="J411" s="114">
        <v>0</v>
      </c>
      <c r="K411" s="114">
        <v>0</v>
      </c>
      <c r="L411" s="114">
        <v>0</v>
      </c>
      <c r="M411" s="114">
        <v>1000</v>
      </c>
      <c r="N411" s="114">
        <f t="shared" si="5"/>
        <v>1000</v>
      </c>
      <c r="O411" s="115"/>
      <c r="P411" s="88" t="s">
        <v>900</v>
      </c>
      <c r="Q411" s="88" t="s">
        <v>51</v>
      </c>
      <c r="R411" s="88" t="s">
        <v>51</v>
      </c>
      <c r="S411" s="88" t="s">
        <v>51</v>
      </c>
    </row>
    <row r="412" spans="1:19" ht="30.75" customHeight="1" x14ac:dyDescent="0.25">
      <c r="A412" s="111" t="s">
        <v>901</v>
      </c>
      <c r="B412" s="111" t="s">
        <v>399</v>
      </c>
      <c r="C412" s="112" t="s">
        <v>902</v>
      </c>
      <c r="D412" s="113">
        <v>0</v>
      </c>
      <c r="E412" s="113">
        <v>0</v>
      </c>
      <c r="F412" s="113">
        <v>0</v>
      </c>
      <c r="G412" s="113">
        <v>0</v>
      </c>
      <c r="H412" s="113">
        <v>0</v>
      </c>
      <c r="I412" s="113">
        <v>0</v>
      </c>
      <c r="J412" s="113">
        <v>0</v>
      </c>
      <c r="K412" s="113">
        <v>0</v>
      </c>
      <c r="L412" s="113">
        <v>0</v>
      </c>
      <c r="M412" s="113">
        <v>0</v>
      </c>
      <c r="N412" s="114">
        <f t="shared" si="5"/>
        <v>0</v>
      </c>
      <c r="O412" s="115"/>
      <c r="P412" s="88" t="s">
        <v>902</v>
      </c>
      <c r="Q412" s="88" t="s">
        <v>51</v>
      </c>
      <c r="R412" s="88" t="s">
        <v>51</v>
      </c>
      <c r="S412" s="88" t="s">
        <v>51</v>
      </c>
    </row>
    <row r="413" spans="1:19" ht="46.5" customHeight="1" x14ac:dyDescent="0.25">
      <c r="A413" s="111" t="s">
        <v>903</v>
      </c>
      <c r="B413" s="111" t="s">
        <v>247</v>
      </c>
      <c r="C413" s="112" t="s">
        <v>904</v>
      </c>
      <c r="D413" s="114">
        <v>6850</v>
      </c>
      <c r="E413" s="114">
        <v>6850</v>
      </c>
      <c r="F413" s="114">
        <v>0</v>
      </c>
      <c r="G413" s="114">
        <v>0</v>
      </c>
      <c r="H413" s="114">
        <v>0</v>
      </c>
      <c r="I413" s="114">
        <v>0</v>
      </c>
      <c r="J413" s="114">
        <v>0</v>
      </c>
      <c r="K413" s="114">
        <v>0</v>
      </c>
      <c r="L413" s="114">
        <v>0</v>
      </c>
      <c r="M413" s="114">
        <v>0</v>
      </c>
      <c r="N413" s="114">
        <f t="shared" si="5"/>
        <v>6850</v>
      </c>
      <c r="O413" s="115"/>
      <c r="P413" s="88" t="s">
        <v>904</v>
      </c>
      <c r="Q413" s="88" t="s">
        <v>51</v>
      </c>
      <c r="R413" s="88" t="s">
        <v>51</v>
      </c>
      <c r="S413" s="88" t="s">
        <v>51</v>
      </c>
    </row>
    <row r="414" spans="1:19" ht="69" customHeight="1" x14ac:dyDescent="0.25">
      <c r="A414" s="111" t="s">
        <v>905</v>
      </c>
      <c r="B414" s="111" t="s">
        <v>247</v>
      </c>
      <c r="C414" s="112" t="s">
        <v>906</v>
      </c>
      <c r="D414" s="114">
        <v>23400</v>
      </c>
      <c r="E414" s="114">
        <v>23400</v>
      </c>
      <c r="F414" s="114">
        <v>0</v>
      </c>
      <c r="G414" s="114">
        <v>0</v>
      </c>
      <c r="H414" s="114">
        <v>0</v>
      </c>
      <c r="I414" s="114">
        <v>0</v>
      </c>
      <c r="J414" s="114">
        <v>0</v>
      </c>
      <c r="K414" s="114">
        <v>0</v>
      </c>
      <c r="L414" s="114">
        <v>0</v>
      </c>
      <c r="M414" s="114">
        <v>0</v>
      </c>
      <c r="N414" s="114">
        <f t="shared" si="5"/>
        <v>23400</v>
      </c>
      <c r="O414" s="115"/>
      <c r="P414" s="88" t="s">
        <v>906</v>
      </c>
      <c r="Q414" s="88" t="s">
        <v>51</v>
      </c>
      <c r="R414" s="88" t="s">
        <v>51</v>
      </c>
      <c r="S414" s="88" t="s">
        <v>51</v>
      </c>
    </row>
    <row r="415" spans="1:19" ht="96" customHeight="1" x14ac:dyDescent="0.25">
      <c r="A415" s="111" t="s">
        <v>907</v>
      </c>
      <c r="B415" s="111" t="s">
        <v>247</v>
      </c>
      <c r="C415" s="112" t="s">
        <v>908</v>
      </c>
      <c r="D415" s="114">
        <v>0</v>
      </c>
      <c r="E415" s="114">
        <v>0</v>
      </c>
      <c r="F415" s="114">
        <v>0</v>
      </c>
      <c r="G415" s="114">
        <v>0</v>
      </c>
      <c r="H415" s="114">
        <v>0</v>
      </c>
      <c r="I415" s="114">
        <v>28000</v>
      </c>
      <c r="J415" s="114">
        <v>0</v>
      </c>
      <c r="K415" s="114">
        <v>0</v>
      </c>
      <c r="L415" s="114">
        <v>0</v>
      </c>
      <c r="M415" s="114">
        <v>28000</v>
      </c>
      <c r="N415" s="114">
        <f t="shared" si="5"/>
        <v>28000</v>
      </c>
      <c r="O415" s="115"/>
      <c r="P415" s="88" t="s">
        <v>908</v>
      </c>
      <c r="Q415" s="88" t="s">
        <v>51</v>
      </c>
      <c r="R415" s="88" t="s">
        <v>51</v>
      </c>
      <c r="S415" s="88" t="s">
        <v>51</v>
      </c>
    </row>
    <row r="416" spans="1:19" ht="59.55" customHeight="1" x14ac:dyDescent="0.25">
      <c r="A416" s="111" t="s">
        <v>909</v>
      </c>
      <c r="B416" s="111" t="s">
        <v>247</v>
      </c>
      <c r="C416" s="112" t="s">
        <v>910</v>
      </c>
      <c r="D416" s="114">
        <v>40900</v>
      </c>
      <c r="E416" s="114">
        <v>40900</v>
      </c>
      <c r="F416" s="114">
        <v>0</v>
      </c>
      <c r="G416" s="114">
        <v>0</v>
      </c>
      <c r="H416" s="114">
        <v>0</v>
      </c>
      <c r="I416" s="114">
        <v>0</v>
      </c>
      <c r="J416" s="114">
        <v>0</v>
      </c>
      <c r="K416" s="114">
        <v>0</v>
      </c>
      <c r="L416" s="114">
        <v>0</v>
      </c>
      <c r="M416" s="114">
        <v>0</v>
      </c>
      <c r="N416" s="114">
        <f t="shared" si="5"/>
        <v>40900</v>
      </c>
      <c r="O416" s="115"/>
      <c r="P416" s="88" t="s">
        <v>910</v>
      </c>
      <c r="Q416" s="88" t="s">
        <v>51</v>
      </c>
      <c r="R416" s="88" t="s">
        <v>51</v>
      </c>
      <c r="S416" s="88" t="s">
        <v>51</v>
      </c>
    </row>
    <row r="417" spans="1:19" ht="109.5" customHeight="1" x14ac:dyDescent="0.25">
      <c r="A417" s="111" t="s">
        <v>911</v>
      </c>
      <c r="B417" s="111" t="s">
        <v>768</v>
      </c>
      <c r="C417" s="112" t="s">
        <v>912</v>
      </c>
      <c r="D417" s="114">
        <v>0</v>
      </c>
      <c r="E417" s="114">
        <v>0</v>
      </c>
      <c r="F417" s="114">
        <v>0</v>
      </c>
      <c r="G417" s="114">
        <v>0</v>
      </c>
      <c r="H417" s="114">
        <v>0</v>
      </c>
      <c r="I417" s="114">
        <v>98781.8</v>
      </c>
      <c r="J417" s="114">
        <v>96724.6</v>
      </c>
      <c r="K417" s="114">
        <v>100</v>
      </c>
      <c r="L417" s="114">
        <v>0</v>
      </c>
      <c r="M417" s="114">
        <v>2057.1999999999998</v>
      </c>
      <c r="N417" s="114">
        <f t="shared" si="5"/>
        <v>98781.8</v>
      </c>
      <c r="O417" s="115"/>
      <c r="P417" s="88" t="s">
        <v>912</v>
      </c>
      <c r="Q417" s="88" t="s">
        <v>51</v>
      </c>
      <c r="R417" s="88" t="s">
        <v>51</v>
      </c>
      <c r="S417" s="88" t="s">
        <v>51</v>
      </c>
    </row>
    <row r="418" spans="1:19" ht="27.75" customHeight="1" x14ac:dyDescent="0.25">
      <c r="A418" s="111" t="s">
        <v>913</v>
      </c>
      <c r="B418" s="111" t="s">
        <v>399</v>
      </c>
      <c r="C418" s="112" t="s">
        <v>914</v>
      </c>
      <c r="D418" s="114">
        <v>11500</v>
      </c>
      <c r="E418" s="114">
        <v>0</v>
      </c>
      <c r="F418" s="114">
        <v>0</v>
      </c>
      <c r="G418" s="114">
        <v>0</v>
      </c>
      <c r="H418" s="114">
        <v>11500</v>
      </c>
      <c r="I418" s="114">
        <v>57393.599999999999</v>
      </c>
      <c r="J418" s="114">
        <v>0</v>
      </c>
      <c r="K418" s="114">
        <v>0</v>
      </c>
      <c r="L418" s="114">
        <v>0</v>
      </c>
      <c r="M418" s="114">
        <v>57393.599999999999</v>
      </c>
      <c r="N418" s="114">
        <f t="shared" si="5"/>
        <v>68893.600000000006</v>
      </c>
      <c r="O418" s="115"/>
      <c r="P418" s="88" t="s">
        <v>915</v>
      </c>
      <c r="Q418" s="88" t="s">
        <v>51</v>
      </c>
      <c r="R418" s="88" t="s">
        <v>51</v>
      </c>
      <c r="S418" s="88" t="s">
        <v>51</v>
      </c>
    </row>
    <row r="419" spans="1:19" ht="27.6" x14ac:dyDescent="0.25">
      <c r="A419" s="107" t="s">
        <v>916</v>
      </c>
      <c r="B419" s="107"/>
      <c r="C419" s="108" t="s">
        <v>917</v>
      </c>
      <c r="D419" s="153">
        <v>201365.8</v>
      </c>
      <c r="E419" s="153">
        <v>201365.8</v>
      </c>
      <c r="F419" s="153">
        <v>153668.5</v>
      </c>
      <c r="G419" s="153">
        <v>5000</v>
      </c>
      <c r="H419" s="153">
        <v>0</v>
      </c>
      <c r="I419" s="153">
        <v>0</v>
      </c>
      <c r="J419" s="153">
        <v>0</v>
      </c>
      <c r="K419" s="153">
        <v>0</v>
      </c>
      <c r="L419" s="153">
        <v>0</v>
      </c>
      <c r="M419" s="153">
        <v>0</v>
      </c>
      <c r="N419" s="110">
        <f t="shared" si="5"/>
        <v>201365.8</v>
      </c>
    </row>
    <row r="420" spans="1:19" ht="42" customHeight="1" x14ac:dyDescent="0.25">
      <c r="A420" s="111" t="s">
        <v>918</v>
      </c>
      <c r="B420" s="111" t="s">
        <v>887</v>
      </c>
      <c r="C420" s="112" t="s">
        <v>919</v>
      </c>
      <c r="D420" s="113">
        <v>201365.8</v>
      </c>
      <c r="E420" s="113">
        <v>201365.8</v>
      </c>
      <c r="F420" s="113">
        <v>153668.5</v>
      </c>
      <c r="G420" s="113">
        <v>5000</v>
      </c>
      <c r="H420" s="113">
        <v>0</v>
      </c>
      <c r="I420" s="113">
        <v>0</v>
      </c>
      <c r="J420" s="113">
        <v>0</v>
      </c>
      <c r="K420" s="113">
        <v>0</v>
      </c>
      <c r="L420" s="113">
        <v>0</v>
      </c>
      <c r="M420" s="113">
        <v>0</v>
      </c>
      <c r="N420" s="114">
        <f t="shared" si="5"/>
        <v>201365.8</v>
      </c>
      <c r="O420" s="115"/>
      <c r="P420" s="88" t="s">
        <v>919</v>
      </c>
      <c r="Q420" s="88" t="s">
        <v>51</v>
      </c>
      <c r="R420" s="88" t="s">
        <v>51</v>
      </c>
      <c r="S420" s="88" t="s">
        <v>51</v>
      </c>
    </row>
    <row r="421" spans="1:19" ht="57" customHeight="1" x14ac:dyDescent="0.25">
      <c r="A421" s="120" t="s">
        <v>920</v>
      </c>
      <c r="B421" s="107"/>
      <c r="C421" s="121" t="s">
        <v>921</v>
      </c>
      <c r="D421" s="129">
        <v>6775000</v>
      </c>
      <c r="E421" s="129">
        <v>0</v>
      </c>
      <c r="F421" s="129">
        <v>0</v>
      </c>
      <c r="G421" s="129">
        <v>0</v>
      </c>
      <c r="H421" s="129">
        <v>6775000</v>
      </c>
      <c r="I421" s="129">
        <v>1100000</v>
      </c>
      <c r="J421" s="129">
        <v>0</v>
      </c>
      <c r="K421" s="129">
        <v>0</v>
      </c>
      <c r="L421" s="129">
        <v>0</v>
      </c>
      <c r="M421" s="129">
        <v>1100000</v>
      </c>
      <c r="N421" s="122">
        <f t="shared" si="5"/>
        <v>7875000</v>
      </c>
    </row>
    <row r="422" spans="1:19" ht="55.2" x14ac:dyDescent="0.25">
      <c r="A422" s="107" t="s">
        <v>922</v>
      </c>
      <c r="B422" s="107"/>
      <c r="C422" s="108" t="s">
        <v>921</v>
      </c>
      <c r="D422" s="128">
        <v>6775000</v>
      </c>
      <c r="E422" s="128">
        <v>0</v>
      </c>
      <c r="F422" s="128">
        <v>0</v>
      </c>
      <c r="G422" s="128">
        <v>0</v>
      </c>
      <c r="H422" s="128">
        <v>6775000</v>
      </c>
      <c r="I422" s="128">
        <v>1100000</v>
      </c>
      <c r="J422" s="128">
        <v>0</v>
      </c>
      <c r="K422" s="128">
        <v>0</v>
      </c>
      <c r="L422" s="128">
        <v>0</v>
      </c>
      <c r="M422" s="128">
        <v>1100000</v>
      </c>
      <c r="N422" s="110">
        <f t="shared" si="5"/>
        <v>7875000</v>
      </c>
    </row>
    <row r="423" spans="1:19" ht="26.4" x14ac:dyDescent="0.25">
      <c r="A423" s="111" t="s">
        <v>923</v>
      </c>
      <c r="B423" s="111" t="s">
        <v>399</v>
      </c>
      <c r="C423" s="112" t="s">
        <v>924</v>
      </c>
      <c r="D423" s="113">
        <v>4900000</v>
      </c>
      <c r="E423" s="113">
        <v>0</v>
      </c>
      <c r="F423" s="113">
        <v>0</v>
      </c>
      <c r="G423" s="113">
        <v>0</v>
      </c>
      <c r="H423" s="113">
        <v>4900000</v>
      </c>
      <c r="I423" s="113">
        <v>0</v>
      </c>
      <c r="J423" s="113">
        <v>0</v>
      </c>
      <c r="K423" s="113">
        <v>0</v>
      </c>
      <c r="L423" s="113">
        <v>0</v>
      </c>
      <c r="M423" s="113">
        <v>0</v>
      </c>
      <c r="N423" s="114">
        <f t="shared" si="5"/>
        <v>4900000</v>
      </c>
      <c r="O423" s="115"/>
      <c r="P423" s="88" t="s">
        <v>924</v>
      </c>
      <c r="Q423" s="88" t="s">
        <v>51</v>
      </c>
      <c r="R423" s="88" t="s">
        <v>51</v>
      </c>
      <c r="S423" s="88" t="s">
        <v>51</v>
      </c>
    </row>
    <row r="424" spans="1:19" ht="57" customHeight="1" x14ac:dyDescent="0.25">
      <c r="A424" s="111" t="s">
        <v>925</v>
      </c>
      <c r="B424" s="111" t="s">
        <v>53</v>
      </c>
      <c r="C424" s="112" t="s">
        <v>926</v>
      </c>
      <c r="D424" s="113">
        <v>1700000</v>
      </c>
      <c r="E424" s="113">
        <v>0</v>
      </c>
      <c r="F424" s="113">
        <v>0</v>
      </c>
      <c r="G424" s="113">
        <v>0</v>
      </c>
      <c r="H424" s="113">
        <v>1700000</v>
      </c>
      <c r="I424" s="113">
        <v>0</v>
      </c>
      <c r="J424" s="113">
        <v>0</v>
      </c>
      <c r="K424" s="113">
        <v>0</v>
      </c>
      <c r="L424" s="113">
        <v>0</v>
      </c>
      <c r="M424" s="113">
        <v>0</v>
      </c>
      <c r="N424" s="114">
        <f t="shared" si="5"/>
        <v>1700000</v>
      </c>
      <c r="O424" s="115"/>
      <c r="P424" s="88" t="s">
        <v>926</v>
      </c>
      <c r="Q424" s="88" t="s">
        <v>51</v>
      </c>
      <c r="R424" s="88" t="s">
        <v>51</v>
      </c>
      <c r="S424" s="88" t="s">
        <v>51</v>
      </c>
    </row>
    <row r="425" spans="1:19" ht="54.75" customHeight="1" x14ac:dyDescent="0.25">
      <c r="A425" s="111" t="s">
        <v>927</v>
      </c>
      <c r="B425" s="111" t="s">
        <v>53</v>
      </c>
      <c r="C425" s="112" t="s">
        <v>928</v>
      </c>
      <c r="D425" s="132">
        <v>0</v>
      </c>
      <c r="E425" s="132">
        <v>0</v>
      </c>
      <c r="F425" s="132">
        <v>0</v>
      </c>
      <c r="G425" s="132">
        <v>0</v>
      </c>
      <c r="H425" s="132">
        <v>0</v>
      </c>
      <c r="I425" s="132">
        <v>0</v>
      </c>
      <c r="J425" s="132">
        <v>0</v>
      </c>
      <c r="K425" s="132">
        <v>0</v>
      </c>
      <c r="L425" s="132">
        <v>0</v>
      </c>
      <c r="M425" s="132">
        <v>0</v>
      </c>
      <c r="N425" s="114">
        <f t="shared" si="5"/>
        <v>0</v>
      </c>
      <c r="O425" s="115"/>
      <c r="P425" s="88" t="s">
        <v>928</v>
      </c>
      <c r="Q425" s="88" t="s">
        <v>51</v>
      </c>
      <c r="R425" s="88" t="s">
        <v>51</v>
      </c>
      <c r="S425" s="88" t="s">
        <v>51</v>
      </c>
    </row>
    <row r="426" spans="1:19" ht="67.5" customHeight="1" x14ac:dyDescent="0.25">
      <c r="A426" s="111" t="s">
        <v>929</v>
      </c>
      <c r="B426" s="111" t="s">
        <v>53</v>
      </c>
      <c r="C426" s="112" t="s">
        <v>930</v>
      </c>
      <c r="D426" s="114">
        <v>175000</v>
      </c>
      <c r="E426" s="114">
        <v>0</v>
      </c>
      <c r="F426" s="114">
        <v>0</v>
      </c>
      <c r="G426" s="114">
        <v>0</v>
      </c>
      <c r="H426" s="114">
        <v>175000</v>
      </c>
      <c r="I426" s="114">
        <v>1100000</v>
      </c>
      <c r="J426" s="114">
        <v>0</v>
      </c>
      <c r="K426" s="114">
        <v>0</v>
      </c>
      <c r="L426" s="114">
        <v>0</v>
      </c>
      <c r="M426" s="114">
        <v>1100000</v>
      </c>
      <c r="N426" s="114">
        <f t="shared" si="5"/>
        <v>1275000</v>
      </c>
      <c r="O426" s="115"/>
      <c r="P426" s="88" t="s">
        <v>930</v>
      </c>
      <c r="Q426" s="88" t="s">
        <v>51</v>
      </c>
      <c r="R426" s="88" t="s">
        <v>51</v>
      </c>
      <c r="S426" s="88" t="s">
        <v>51</v>
      </c>
    </row>
    <row r="427" spans="1:19" ht="29.25" customHeight="1" x14ac:dyDescent="0.25">
      <c r="A427" s="120" t="s">
        <v>931</v>
      </c>
      <c r="B427" s="107"/>
      <c r="C427" s="121" t="s">
        <v>932</v>
      </c>
      <c r="D427" s="127">
        <v>147655.5</v>
      </c>
      <c r="E427" s="127">
        <v>113465.1</v>
      </c>
      <c r="F427" s="127">
        <v>88106.5</v>
      </c>
      <c r="G427" s="127">
        <v>367.6</v>
      </c>
      <c r="H427" s="127">
        <v>34190.400000000001</v>
      </c>
      <c r="I427" s="127">
        <v>0</v>
      </c>
      <c r="J427" s="127">
        <v>0</v>
      </c>
      <c r="K427" s="127">
        <v>0</v>
      </c>
      <c r="L427" s="127">
        <v>0</v>
      </c>
      <c r="M427" s="127">
        <v>0</v>
      </c>
      <c r="N427" s="122">
        <f t="shared" si="5"/>
        <v>147655.5</v>
      </c>
    </row>
    <row r="428" spans="1:19" ht="27.6" x14ac:dyDescent="0.25">
      <c r="A428" s="107" t="s">
        <v>933</v>
      </c>
      <c r="B428" s="107"/>
      <c r="C428" s="108" t="s">
        <v>934</v>
      </c>
      <c r="D428" s="128">
        <v>147655.5</v>
      </c>
      <c r="E428" s="128">
        <v>113465.1</v>
      </c>
      <c r="F428" s="128">
        <v>88106.5</v>
      </c>
      <c r="G428" s="128">
        <v>367.6</v>
      </c>
      <c r="H428" s="128">
        <v>34190.400000000001</v>
      </c>
      <c r="I428" s="128">
        <v>0</v>
      </c>
      <c r="J428" s="128">
        <v>0</v>
      </c>
      <c r="K428" s="128">
        <v>0</v>
      </c>
      <c r="L428" s="128">
        <v>0</v>
      </c>
      <c r="M428" s="128">
        <v>0</v>
      </c>
      <c r="N428" s="110">
        <f t="shared" si="5"/>
        <v>147655.5</v>
      </c>
    </row>
    <row r="429" spans="1:19" ht="27.3" customHeight="1" x14ac:dyDescent="0.25">
      <c r="A429" s="111" t="s">
        <v>935</v>
      </c>
      <c r="B429" s="111" t="s">
        <v>399</v>
      </c>
      <c r="C429" s="112" t="s">
        <v>936</v>
      </c>
      <c r="D429" s="113">
        <v>116852.5</v>
      </c>
      <c r="E429" s="113">
        <v>111465.1</v>
      </c>
      <c r="F429" s="113">
        <v>88106.5</v>
      </c>
      <c r="G429" s="113">
        <v>367.6</v>
      </c>
      <c r="H429" s="113">
        <v>5387.4</v>
      </c>
      <c r="I429" s="113">
        <v>0</v>
      </c>
      <c r="J429" s="113">
        <v>0</v>
      </c>
      <c r="K429" s="113">
        <v>0</v>
      </c>
      <c r="L429" s="113">
        <v>0</v>
      </c>
      <c r="M429" s="113">
        <v>0</v>
      </c>
      <c r="N429" s="114">
        <f t="shared" si="5"/>
        <v>116852.5</v>
      </c>
      <c r="O429" s="115"/>
      <c r="P429" s="88" t="s">
        <v>936</v>
      </c>
      <c r="Q429" s="88" t="s">
        <v>51</v>
      </c>
      <c r="R429" s="88" t="s">
        <v>51</v>
      </c>
      <c r="S429" s="88" t="s">
        <v>51</v>
      </c>
    </row>
    <row r="430" spans="1:19" ht="20.25" customHeight="1" x14ac:dyDescent="0.25">
      <c r="A430" s="111" t="s">
        <v>937</v>
      </c>
      <c r="B430" s="111" t="s">
        <v>399</v>
      </c>
      <c r="C430" s="112" t="s">
        <v>938</v>
      </c>
      <c r="D430" s="114">
        <v>30803</v>
      </c>
      <c r="E430" s="114">
        <v>2000</v>
      </c>
      <c r="F430" s="114">
        <v>0</v>
      </c>
      <c r="G430" s="114">
        <v>0</v>
      </c>
      <c r="H430" s="114">
        <v>28803</v>
      </c>
      <c r="I430" s="114">
        <v>0</v>
      </c>
      <c r="J430" s="114">
        <v>0</v>
      </c>
      <c r="K430" s="114">
        <v>0</v>
      </c>
      <c r="L430" s="114">
        <v>0</v>
      </c>
      <c r="M430" s="114">
        <v>0</v>
      </c>
      <c r="N430" s="114">
        <f t="shared" si="5"/>
        <v>30803</v>
      </c>
      <c r="O430" s="115"/>
      <c r="P430" s="88" t="s">
        <v>938</v>
      </c>
      <c r="Q430" s="88" t="s">
        <v>51</v>
      </c>
      <c r="R430" s="88" t="s">
        <v>51</v>
      </c>
      <c r="S430" s="88" t="s">
        <v>51</v>
      </c>
    </row>
    <row r="431" spans="1:19" ht="57" customHeight="1" x14ac:dyDescent="0.25">
      <c r="A431" s="120" t="s">
        <v>939</v>
      </c>
      <c r="B431" s="107"/>
      <c r="C431" s="121" t="s">
        <v>940</v>
      </c>
      <c r="D431" s="122">
        <v>73580</v>
      </c>
      <c r="E431" s="122">
        <v>0</v>
      </c>
      <c r="F431" s="122">
        <v>0</v>
      </c>
      <c r="G431" s="122">
        <v>0</v>
      </c>
      <c r="H431" s="122">
        <v>73580</v>
      </c>
      <c r="I431" s="122">
        <v>0</v>
      </c>
      <c r="J431" s="122">
        <v>0</v>
      </c>
      <c r="K431" s="122">
        <v>0</v>
      </c>
      <c r="L431" s="122">
        <v>0</v>
      </c>
      <c r="M431" s="122">
        <v>0</v>
      </c>
      <c r="N431" s="122">
        <f t="shared" si="5"/>
        <v>73580</v>
      </c>
    </row>
    <row r="432" spans="1:19" ht="55.2" x14ac:dyDescent="0.25">
      <c r="A432" s="107" t="s">
        <v>941</v>
      </c>
      <c r="B432" s="107"/>
      <c r="C432" s="108" t="s">
        <v>940</v>
      </c>
      <c r="D432" s="110">
        <v>73580</v>
      </c>
      <c r="E432" s="110">
        <v>0</v>
      </c>
      <c r="F432" s="110">
        <v>0</v>
      </c>
      <c r="G432" s="110">
        <v>0</v>
      </c>
      <c r="H432" s="110">
        <v>73580</v>
      </c>
      <c r="I432" s="110">
        <v>0</v>
      </c>
      <c r="J432" s="110">
        <v>0</v>
      </c>
      <c r="K432" s="110">
        <v>0</v>
      </c>
      <c r="L432" s="110">
        <v>0</v>
      </c>
      <c r="M432" s="110">
        <v>0</v>
      </c>
      <c r="N432" s="110">
        <f t="shared" ref="N432:N513" si="8">I432+D432</f>
        <v>73580</v>
      </c>
    </row>
    <row r="433" spans="1:19" ht="18.75" customHeight="1" x14ac:dyDescent="0.25">
      <c r="A433" s="111" t="s">
        <v>942</v>
      </c>
      <c r="B433" s="111" t="s">
        <v>399</v>
      </c>
      <c r="C433" s="112" t="s">
        <v>943</v>
      </c>
      <c r="D433" s="114">
        <v>73580</v>
      </c>
      <c r="E433" s="114">
        <v>0</v>
      </c>
      <c r="F433" s="114">
        <v>0</v>
      </c>
      <c r="G433" s="114">
        <v>0</v>
      </c>
      <c r="H433" s="114">
        <v>73580</v>
      </c>
      <c r="I433" s="114">
        <v>0</v>
      </c>
      <c r="J433" s="114">
        <v>0</v>
      </c>
      <c r="K433" s="114">
        <v>0</v>
      </c>
      <c r="L433" s="114">
        <v>0</v>
      </c>
      <c r="M433" s="114">
        <v>0</v>
      </c>
      <c r="N433" s="114">
        <f t="shared" si="8"/>
        <v>73580</v>
      </c>
      <c r="O433" s="115"/>
      <c r="P433" s="88" t="s">
        <v>943</v>
      </c>
      <c r="Q433" s="88" t="s">
        <v>51</v>
      </c>
      <c r="R433" s="88" t="s">
        <v>51</v>
      </c>
      <c r="S433" s="88" t="s">
        <v>51</v>
      </c>
    </row>
    <row r="434" spans="1:19" ht="27.75" customHeight="1" x14ac:dyDescent="0.25">
      <c r="A434" s="120" t="s">
        <v>944</v>
      </c>
      <c r="B434" s="107"/>
      <c r="C434" s="121" t="s">
        <v>945</v>
      </c>
      <c r="D434" s="127">
        <v>456125.80000000005</v>
      </c>
      <c r="E434" s="127">
        <v>308007.09999999998</v>
      </c>
      <c r="F434" s="127">
        <v>216061.59999999998</v>
      </c>
      <c r="G434" s="127">
        <v>13188.9</v>
      </c>
      <c r="H434" s="127">
        <v>148118.70000000001</v>
      </c>
      <c r="I434" s="127">
        <v>3527466.7</v>
      </c>
      <c r="J434" s="127">
        <v>430540.1</v>
      </c>
      <c r="K434" s="127">
        <v>184791.4</v>
      </c>
      <c r="L434" s="127">
        <v>4618</v>
      </c>
      <c r="M434" s="127">
        <v>3096926.6</v>
      </c>
      <c r="N434" s="122">
        <f t="shared" si="8"/>
        <v>3983592.5</v>
      </c>
    </row>
    <row r="435" spans="1:19" ht="27.6" x14ac:dyDescent="0.25">
      <c r="A435" s="107" t="s">
        <v>946</v>
      </c>
      <c r="B435" s="107"/>
      <c r="C435" s="108" t="s">
        <v>947</v>
      </c>
      <c r="D435" s="128">
        <v>155848.70000000001</v>
      </c>
      <c r="E435" s="128">
        <v>116809</v>
      </c>
      <c r="F435" s="128">
        <v>69997.600000000006</v>
      </c>
      <c r="G435" s="128">
        <v>7374.6</v>
      </c>
      <c r="H435" s="128">
        <v>39039.699999999997</v>
      </c>
      <c r="I435" s="128">
        <v>14300</v>
      </c>
      <c r="J435" s="128">
        <v>0</v>
      </c>
      <c r="K435" s="128">
        <v>0</v>
      </c>
      <c r="L435" s="128">
        <v>0</v>
      </c>
      <c r="M435" s="128">
        <v>14300</v>
      </c>
      <c r="N435" s="110">
        <f t="shared" si="8"/>
        <v>170148.7</v>
      </c>
    </row>
    <row r="436" spans="1:19" ht="32.25" customHeight="1" x14ac:dyDescent="0.25">
      <c r="A436" s="111" t="s">
        <v>948</v>
      </c>
      <c r="B436" s="111" t="s">
        <v>949</v>
      </c>
      <c r="C436" s="112" t="s">
        <v>950</v>
      </c>
      <c r="D436" s="113">
        <v>116809</v>
      </c>
      <c r="E436" s="113">
        <v>116809</v>
      </c>
      <c r="F436" s="113">
        <v>69997.600000000006</v>
      </c>
      <c r="G436" s="113">
        <v>7374.6</v>
      </c>
      <c r="H436" s="113">
        <v>0</v>
      </c>
      <c r="I436" s="113">
        <v>0</v>
      </c>
      <c r="J436" s="113">
        <v>0</v>
      </c>
      <c r="K436" s="113">
        <v>0</v>
      </c>
      <c r="L436" s="113">
        <v>0</v>
      </c>
      <c r="M436" s="113">
        <v>0</v>
      </c>
      <c r="N436" s="114">
        <f t="shared" si="8"/>
        <v>116809</v>
      </c>
      <c r="O436" s="115"/>
      <c r="P436" s="88" t="s">
        <v>950</v>
      </c>
      <c r="Q436" s="88" t="s">
        <v>51</v>
      </c>
      <c r="R436" s="88" t="s">
        <v>51</v>
      </c>
      <c r="S436" s="88" t="s">
        <v>51</v>
      </c>
    </row>
    <row r="437" spans="1:19" ht="29.25" customHeight="1" x14ac:dyDescent="0.25">
      <c r="A437" s="111" t="s">
        <v>951</v>
      </c>
      <c r="B437" s="111" t="s">
        <v>952</v>
      </c>
      <c r="C437" s="112" t="s">
        <v>953</v>
      </c>
      <c r="D437" s="132">
        <v>39039.699999999997</v>
      </c>
      <c r="E437" s="132">
        <v>0</v>
      </c>
      <c r="F437" s="132">
        <v>0</v>
      </c>
      <c r="G437" s="132">
        <v>0</v>
      </c>
      <c r="H437" s="132">
        <v>39039.699999999997</v>
      </c>
      <c r="I437" s="132">
        <v>0</v>
      </c>
      <c r="J437" s="132">
        <v>0</v>
      </c>
      <c r="K437" s="132">
        <v>0</v>
      </c>
      <c r="L437" s="132">
        <v>0</v>
      </c>
      <c r="M437" s="132">
        <v>0</v>
      </c>
      <c r="N437" s="114">
        <f t="shared" si="8"/>
        <v>39039.699999999997</v>
      </c>
      <c r="O437" s="115"/>
      <c r="P437" s="88" t="s">
        <v>953</v>
      </c>
      <c r="Q437" s="88" t="s">
        <v>51</v>
      </c>
      <c r="R437" s="88" t="s">
        <v>51</v>
      </c>
      <c r="S437" s="88" t="s">
        <v>51</v>
      </c>
    </row>
    <row r="438" spans="1:19" ht="39.6" x14ac:dyDescent="0.25">
      <c r="A438" s="111" t="s">
        <v>954</v>
      </c>
      <c r="B438" s="111" t="s">
        <v>146</v>
      </c>
      <c r="C438" s="112" t="s">
        <v>955</v>
      </c>
      <c r="D438" s="114">
        <v>0</v>
      </c>
      <c r="E438" s="114">
        <v>0</v>
      </c>
      <c r="F438" s="114">
        <v>0</v>
      </c>
      <c r="G438" s="114">
        <v>0</v>
      </c>
      <c r="H438" s="114">
        <v>0</v>
      </c>
      <c r="I438" s="114">
        <v>14300</v>
      </c>
      <c r="J438" s="114">
        <v>0</v>
      </c>
      <c r="K438" s="114">
        <v>0</v>
      </c>
      <c r="L438" s="114">
        <v>0</v>
      </c>
      <c r="M438" s="114">
        <v>14300</v>
      </c>
      <c r="N438" s="114">
        <f t="shared" si="8"/>
        <v>14300</v>
      </c>
      <c r="O438" s="115"/>
      <c r="P438" s="88" t="s">
        <v>955</v>
      </c>
      <c r="Q438" s="88" t="s">
        <v>51</v>
      </c>
      <c r="R438" s="88" t="s">
        <v>51</v>
      </c>
      <c r="S438" s="88" t="s">
        <v>51</v>
      </c>
    </row>
    <row r="439" spans="1:19" ht="27.6" x14ac:dyDescent="0.25">
      <c r="A439" s="107" t="s">
        <v>956</v>
      </c>
      <c r="B439" s="107"/>
      <c r="C439" s="108" t="s">
        <v>957</v>
      </c>
      <c r="D439" s="153">
        <v>51865.7</v>
      </c>
      <c r="E439" s="153">
        <v>51865.7</v>
      </c>
      <c r="F439" s="153">
        <v>39973.4</v>
      </c>
      <c r="G439" s="153">
        <v>1084</v>
      </c>
      <c r="H439" s="153">
        <v>0</v>
      </c>
      <c r="I439" s="153">
        <v>0</v>
      </c>
      <c r="J439" s="153">
        <v>0</v>
      </c>
      <c r="K439" s="153">
        <v>0</v>
      </c>
      <c r="L439" s="153">
        <v>0</v>
      </c>
      <c r="M439" s="153">
        <v>0</v>
      </c>
      <c r="N439" s="110">
        <f t="shared" si="8"/>
        <v>51865.7</v>
      </c>
    </row>
    <row r="440" spans="1:19" ht="26.4" x14ac:dyDescent="0.25">
      <c r="A440" s="111" t="s">
        <v>958</v>
      </c>
      <c r="B440" s="111" t="s">
        <v>952</v>
      </c>
      <c r="C440" s="112" t="s">
        <v>959</v>
      </c>
      <c r="D440" s="113">
        <v>51865.7</v>
      </c>
      <c r="E440" s="113">
        <v>51865.7</v>
      </c>
      <c r="F440" s="113">
        <v>39973.4</v>
      </c>
      <c r="G440" s="113">
        <v>1084</v>
      </c>
      <c r="H440" s="113">
        <v>0</v>
      </c>
      <c r="I440" s="113">
        <v>0</v>
      </c>
      <c r="J440" s="113">
        <v>0</v>
      </c>
      <c r="K440" s="113">
        <v>0</v>
      </c>
      <c r="L440" s="113">
        <v>0</v>
      </c>
      <c r="M440" s="113">
        <v>0</v>
      </c>
      <c r="N440" s="114">
        <f t="shared" si="8"/>
        <v>51865.7</v>
      </c>
      <c r="O440" s="115"/>
      <c r="P440" s="88" t="s">
        <v>959</v>
      </c>
      <c r="Q440" s="88" t="s">
        <v>51</v>
      </c>
      <c r="R440" s="88" t="s">
        <v>51</v>
      </c>
      <c r="S440" s="88" t="s">
        <v>51</v>
      </c>
    </row>
    <row r="441" spans="1:19" ht="41.4" x14ac:dyDescent="0.25">
      <c r="A441" s="107" t="s">
        <v>960</v>
      </c>
      <c r="B441" s="107"/>
      <c r="C441" s="108" t="s">
        <v>961</v>
      </c>
      <c r="D441" s="163">
        <v>110779.8</v>
      </c>
      <c r="E441" s="163">
        <v>10779.8</v>
      </c>
      <c r="F441" s="163">
        <v>8655.2000000000007</v>
      </c>
      <c r="G441" s="163">
        <v>145.4</v>
      </c>
      <c r="H441" s="163">
        <v>100000</v>
      </c>
      <c r="I441" s="163">
        <v>3167566.7</v>
      </c>
      <c r="J441" s="163">
        <v>91015.1</v>
      </c>
      <c r="K441" s="163">
        <v>0</v>
      </c>
      <c r="L441" s="163">
        <v>0</v>
      </c>
      <c r="M441" s="163">
        <v>3076551.6</v>
      </c>
      <c r="N441" s="110">
        <f t="shared" si="8"/>
        <v>3278346.5</v>
      </c>
    </row>
    <row r="442" spans="1:19" ht="29.25" customHeight="1" x14ac:dyDescent="0.25">
      <c r="A442" s="111" t="s">
        <v>962</v>
      </c>
      <c r="B442" s="111" t="s">
        <v>234</v>
      </c>
      <c r="C442" s="112" t="s">
        <v>963</v>
      </c>
      <c r="D442" s="132">
        <v>10779.8</v>
      </c>
      <c r="E442" s="132">
        <v>10779.8</v>
      </c>
      <c r="F442" s="132">
        <v>8655.2000000000007</v>
      </c>
      <c r="G442" s="132">
        <v>145.4</v>
      </c>
      <c r="H442" s="132">
        <v>0</v>
      </c>
      <c r="I442" s="132">
        <v>0</v>
      </c>
      <c r="J442" s="132">
        <v>0</v>
      </c>
      <c r="K442" s="132">
        <v>0</v>
      </c>
      <c r="L442" s="132">
        <v>0</v>
      </c>
      <c r="M442" s="132">
        <v>0</v>
      </c>
      <c r="N442" s="114">
        <f t="shared" si="8"/>
        <v>10779.8</v>
      </c>
      <c r="O442" s="115"/>
      <c r="P442" s="88" t="s">
        <v>963</v>
      </c>
      <c r="Q442" s="88" t="s">
        <v>51</v>
      </c>
      <c r="R442" s="88" t="s">
        <v>51</v>
      </c>
      <c r="S442" s="88" t="s">
        <v>51</v>
      </c>
    </row>
    <row r="443" spans="1:19" ht="42" customHeight="1" x14ac:dyDescent="0.25">
      <c r="A443" s="111" t="s">
        <v>964</v>
      </c>
      <c r="B443" s="111" t="s">
        <v>965</v>
      </c>
      <c r="C443" s="112" t="s">
        <v>966</v>
      </c>
      <c r="D443" s="114">
        <v>0</v>
      </c>
      <c r="E443" s="114">
        <v>0</v>
      </c>
      <c r="F443" s="114">
        <v>0</v>
      </c>
      <c r="G443" s="114">
        <v>0</v>
      </c>
      <c r="H443" s="114">
        <v>0</v>
      </c>
      <c r="I443" s="114">
        <v>3167566.7</v>
      </c>
      <c r="J443" s="114">
        <v>91015.1</v>
      </c>
      <c r="K443" s="114">
        <v>0</v>
      </c>
      <c r="L443" s="114">
        <v>0</v>
      </c>
      <c r="M443" s="114">
        <v>3076551.6</v>
      </c>
      <c r="N443" s="114">
        <f t="shared" si="8"/>
        <v>3167566.7</v>
      </c>
      <c r="O443" s="115"/>
      <c r="P443" s="88" t="s">
        <v>966</v>
      </c>
      <c r="Q443" s="88" t="s">
        <v>51</v>
      </c>
      <c r="R443" s="88" t="s">
        <v>51</v>
      </c>
      <c r="S443" s="88" t="s">
        <v>51</v>
      </c>
    </row>
    <row r="444" spans="1:19" ht="44.25" customHeight="1" x14ac:dyDescent="0.25">
      <c r="A444" s="111" t="s">
        <v>967</v>
      </c>
      <c r="B444" s="111" t="s">
        <v>143</v>
      </c>
      <c r="C444" s="112" t="s">
        <v>968</v>
      </c>
      <c r="D444" s="113">
        <v>100000</v>
      </c>
      <c r="E444" s="113">
        <v>0</v>
      </c>
      <c r="F444" s="113">
        <v>0</v>
      </c>
      <c r="G444" s="113">
        <v>0</v>
      </c>
      <c r="H444" s="113">
        <v>100000</v>
      </c>
      <c r="I444" s="113">
        <v>0</v>
      </c>
      <c r="J444" s="113">
        <v>0</v>
      </c>
      <c r="K444" s="113">
        <v>0</v>
      </c>
      <c r="L444" s="113">
        <v>0</v>
      </c>
      <c r="M444" s="113">
        <v>0</v>
      </c>
      <c r="N444" s="114">
        <f t="shared" si="8"/>
        <v>100000</v>
      </c>
      <c r="O444" s="115"/>
      <c r="P444" s="88" t="s">
        <v>968</v>
      </c>
      <c r="Q444" s="88" t="s">
        <v>51</v>
      </c>
      <c r="R444" s="88" t="s">
        <v>51</v>
      </c>
      <c r="S444" s="88" t="s">
        <v>51</v>
      </c>
    </row>
    <row r="445" spans="1:19" ht="17.25" customHeight="1" x14ac:dyDescent="0.25">
      <c r="A445" s="107" t="s">
        <v>969</v>
      </c>
      <c r="B445" s="107"/>
      <c r="C445" s="108" t="s">
        <v>970</v>
      </c>
      <c r="D445" s="110">
        <v>0</v>
      </c>
      <c r="E445" s="110">
        <v>0</v>
      </c>
      <c r="F445" s="110">
        <v>0</v>
      </c>
      <c r="G445" s="110">
        <v>0</v>
      </c>
      <c r="H445" s="110">
        <v>0</v>
      </c>
      <c r="I445" s="110">
        <v>345600</v>
      </c>
      <c r="J445" s="110">
        <v>339525</v>
      </c>
      <c r="K445" s="110">
        <v>184791.4</v>
      </c>
      <c r="L445" s="110">
        <v>4618</v>
      </c>
      <c r="M445" s="110">
        <v>6075</v>
      </c>
      <c r="N445" s="110">
        <f t="shared" si="8"/>
        <v>345600</v>
      </c>
    </row>
    <row r="446" spans="1:19" ht="31.5" customHeight="1" x14ac:dyDescent="0.25">
      <c r="A446" s="111" t="s">
        <v>971</v>
      </c>
      <c r="B446" s="111" t="s">
        <v>143</v>
      </c>
      <c r="C446" s="112" t="s">
        <v>972</v>
      </c>
      <c r="D446" s="114">
        <v>0</v>
      </c>
      <c r="E446" s="114">
        <v>0</v>
      </c>
      <c r="F446" s="114">
        <v>0</v>
      </c>
      <c r="G446" s="114">
        <v>0</v>
      </c>
      <c r="H446" s="114">
        <v>0</v>
      </c>
      <c r="I446" s="114">
        <v>345600</v>
      </c>
      <c r="J446" s="114">
        <v>339525</v>
      </c>
      <c r="K446" s="114">
        <v>184791.4</v>
      </c>
      <c r="L446" s="114">
        <v>4618</v>
      </c>
      <c r="M446" s="114">
        <v>6075</v>
      </c>
      <c r="N446" s="114">
        <f t="shared" si="8"/>
        <v>345600</v>
      </c>
      <c r="O446" s="115"/>
      <c r="P446" s="88" t="s">
        <v>972</v>
      </c>
      <c r="Q446" s="88" t="s">
        <v>51</v>
      </c>
      <c r="R446" s="88" t="s">
        <v>51</v>
      </c>
      <c r="S446" s="88" t="s">
        <v>51</v>
      </c>
    </row>
    <row r="447" spans="1:19" ht="27.6" x14ac:dyDescent="0.25">
      <c r="A447" s="107" t="s">
        <v>973</v>
      </c>
      <c r="B447" s="107"/>
      <c r="C447" s="108" t="s">
        <v>974</v>
      </c>
      <c r="D447" s="163">
        <v>137631.6</v>
      </c>
      <c r="E447" s="163">
        <v>128552.6</v>
      </c>
      <c r="F447" s="163">
        <v>97435.4</v>
      </c>
      <c r="G447" s="163">
        <v>4584.8999999999996</v>
      </c>
      <c r="H447" s="163">
        <v>9079</v>
      </c>
      <c r="I447" s="163">
        <v>0</v>
      </c>
      <c r="J447" s="163">
        <v>0</v>
      </c>
      <c r="K447" s="163">
        <v>0</v>
      </c>
      <c r="L447" s="163">
        <v>0</v>
      </c>
      <c r="M447" s="163">
        <v>0</v>
      </c>
      <c r="N447" s="110">
        <f t="shared" si="8"/>
        <v>137631.6</v>
      </c>
    </row>
    <row r="448" spans="1:19" ht="29.25" customHeight="1" x14ac:dyDescent="0.25">
      <c r="A448" s="111" t="s">
        <v>975</v>
      </c>
      <c r="B448" s="111" t="s">
        <v>976</v>
      </c>
      <c r="C448" s="112" t="s">
        <v>977</v>
      </c>
      <c r="D448" s="113">
        <v>137631.6</v>
      </c>
      <c r="E448" s="113">
        <v>128552.6</v>
      </c>
      <c r="F448" s="113">
        <v>97435.4</v>
      </c>
      <c r="G448" s="113">
        <v>4584.8999999999996</v>
      </c>
      <c r="H448" s="113">
        <v>9079</v>
      </c>
      <c r="I448" s="113">
        <v>0</v>
      </c>
      <c r="J448" s="113">
        <v>0</v>
      </c>
      <c r="K448" s="113">
        <v>0</v>
      </c>
      <c r="L448" s="113">
        <v>0</v>
      </c>
      <c r="M448" s="113">
        <v>0</v>
      </c>
      <c r="N448" s="114">
        <f t="shared" si="8"/>
        <v>137631.6</v>
      </c>
      <c r="O448" s="115"/>
      <c r="P448" s="88" t="s">
        <v>977</v>
      </c>
      <c r="Q448" s="88" t="s">
        <v>51</v>
      </c>
      <c r="R448" s="88" t="s">
        <v>51</v>
      </c>
      <c r="S448" s="88" t="s">
        <v>51</v>
      </c>
    </row>
    <row r="449" spans="1:19" ht="31.5" customHeight="1" x14ac:dyDescent="0.25">
      <c r="A449" s="120" t="s">
        <v>978</v>
      </c>
      <c r="B449" s="107"/>
      <c r="C449" s="121" t="s">
        <v>979</v>
      </c>
      <c r="D449" s="129">
        <v>864140.1</v>
      </c>
      <c r="E449" s="129">
        <v>69140.100000000006</v>
      </c>
      <c r="F449" s="129">
        <v>47889.1</v>
      </c>
      <c r="G449" s="129">
        <v>1747.3</v>
      </c>
      <c r="H449" s="129">
        <v>795000</v>
      </c>
      <c r="I449" s="129">
        <v>44348434.099999994</v>
      </c>
      <c r="J449" s="129">
        <v>5687917.8999999994</v>
      </c>
      <c r="K449" s="129">
        <v>0</v>
      </c>
      <c r="L449" s="129">
        <v>0</v>
      </c>
      <c r="M449" s="129">
        <v>38660516.200000003</v>
      </c>
      <c r="N449" s="122">
        <f t="shared" si="8"/>
        <v>45212574.199999996</v>
      </c>
    </row>
    <row r="450" spans="1:19" ht="28.5" customHeight="1" x14ac:dyDescent="0.25">
      <c r="A450" s="107" t="s">
        <v>980</v>
      </c>
      <c r="B450" s="107"/>
      <c r="C450" s="108" t="s">
        <v>981</v>
      </c>
      <c r="D450" s="128">
        <v>864140.1</v>
      </c>
      <c r="E450" s="128">
        <v>69140.100000000006</v>
      </c>
      <c r="F450" s="128">
        <v>47889.1</v>
      </c>
      <c r="G450" s="128">
        <v>1747.3</v>
      </c>
      <c r="H450" s="128">
        <v>795000</v>
      </c>
      <c r="I450" s="128">
        <v>44348434.099999994</v>
      </c>
      <c r="J450" s="128">
        <v>5687917.8999999994</v>
      </c>
      <c r="K450" s="128">
        <v>0</v>
      </c>
      <c r="L450" s="128">
        <v>0</v>
      </c>
      <c r="M450" s="128">
        <v>38660516.200000003</v>
      </c>
      <c r="N450" s="110">
        <f t="shared" si="8"/>
        <v>45212574.199999996</v>
      </c>
    </row>
    <row r="451" spans="1:19" ht="45.75" customHeight="1" x14ac:dyDescent="0.25">
      <c r="A451" s="111" t="s">
        <v>982</v>
      </c>
      <c r="B451" s="111" t="s">
        <v>965</v>
      </c>
      <c r="C451" s="112" t="s">
        <v>983</v>
      </c>
      <c r="D451" s="113">
        <v>69140.100000000006</v>
      </c>
      <c r="E451" s="113">
        <v>69140.100000000006</v>
      </c>
      <c r="F451" s="113">
        <v>47889.1</v>
      </c>
      <c r="G451" s="113">
        <v>1747.3</v>
      </c>
      <c r="H451" s="113">
        <v>0</v>
      </c>
      <c r="I451" s="113">
        <v>0</v>
      </c>
      <c r="J451" s="113">
        <v>0</v>
      </c>
      <c r="K451" s="113">
        <v>0</v>
      </c>
      <c r="L451" s="113">
        <v>0</v>
      </c>
      <c r="M451" s="113">
        <v>0</v>
      </c>
      <c r="N451" s="114">
        <f t="shared" si="8"/>
        <v>69140.100000000006</v>
      </c>
      <c r="O451" s="115"/>
      <c r="P451" s="88" t="s">
        <v>983</v>
      </c>
      <c r="Q451" s="88" t="s">
        <v>51</v>
      </c>
      <c r="R451" s="88" t="s">
        <v>51</v>
      </c>
      <c r="S451" s="88" t="s">
        <v>51</v>
      </c>
    </row>
    <row r="452" spans="1:19" ht="48" customHeight="1" x14ac:dyDescent="0.25">
      <c r="A452" s="111" t="s">
        <v>984</v>
      </c>
      <c r="B452" s="111" t="s">
        <v>965</v>
      </c>
      <c r="C452" s="112" t="s">
        <v>985</v>
      </c>
      <c r="D452" s="114">
        <v>0</v>
      </c>
      <c r="E452" s="114">
        <v>0</v>
      </c>
      <c r="F452" s="114">
        <v>0</v>
      </c>
      <c r="G452" s="114">
        <v>0</v>
      </c>
      <c r="H452" s="114">
        <v>0</v>
      </c>
      <c r="I452" s="114">
        <v>38010800.799999997</v>
      </c>
      <c r="J452" s="114">
        <v>76609.600000000006</v>
      </c>
      <c r="K452" s="114">
        <v>0</v>
      </c>
      <c r="L452" s="114">
        <v>0</v>
      </c>
      <c r="M452" s="114">
        <v>37934191.200000003</v>
      </c>
      <c r="N452" s="114">
        <f t="shared" si="8"/>
        <v>38010800.799999997</v>
      </c>
      <c r="O452" s="115"/>
      <c r="P452" s="88" t="s">
        <v>985</v>
      </c>
      <c r="Q452" s="88" t="s">
        <v>51</v>
      </c>
      <c r="R452" s="88" t="s">
        <v>51</v>
      </c>
      <c r="S452" s="88" t="s">
        <v>51</v>
      </c>
    </row>
    <row r="453" spans="1:19" ht="69.75" customHeight="1" x14ac:dyDescent="0.25">
      <c r="A453" s="111" t="s">
        <v>986</v>
      </c>
      <c r="B453" s="111" t="s">
        <v>965</v>
      </c>
      <c r="C453" s="112" t="s">
        <v>987</v>
      </c>
      <c r="D453" s="114">
        <v>0</v>
      </c>
      <c r="E453" s="114">
        <v>0</v>
      </c>
      <c r="F453" s="114">
        <v>0</v>
      </c>
      <c r="G453" s="114">
        <v>0</v>
      </c>
      <c r="H453" s="114">
        <v>0</v>
      </c>
      <c r="I453" s="114">
        <v>5610633.2999999998</v>
      </c>
      <c r="J453" s="114">
        <v>5610633.2999999998</v>
      </c>
      <c r="K453" s="114">
        <v>0</v>
      </c>
      <c r="L453" s="114">
        <v>0</v>
      </c>
      <c r="M453" s="114">
        <v>0</v>
      </c>
      <c r="N453" s="114">
        <f t="shared" si="8"/>
        <v>5610633.2999999998</v>
      </c>
      <c r="O453" s="115"/>
      <c r="P453" s="88" t="s">
        <v>987</v>
      </c>
      <c r="Q453" s="88" t="s">
        <v>51</v>
      </c>
      <c r="R453" s="88" t="s">
        <v>51</v>
      </c>
      <c r="S453" s="88" t="s">
        <v>51</v>
      </c>
    </row>
    <row r="454" spans="1:19" ht="19.5" customHeight="1" x14ac:dyDescent="0.25">
      <c r="A454" s="111" t="s">
        <v>988</v>
      </c>
      <c r="B454" s="111" t="s">
        <v>965</v>
      </c>
      <c r="C454" s="112" t="s">
        <v>989</v>
      </c>
      <c r="D454" s="114">
        <v>500000</v>
      </c>
      <c r="E454" s="114">
        <v>0</v>
      </c>
      <c r="F454" s="114">
        <v>0</v>
      </c>
      <c r="G454" s="114">
        <v>0</v>
      </c>
      <c r="H454" s="114">
        <v>500000</v>
      </c>
      <c r="I454" s="114">
        <v>0</v>
      </c>
      <c r="J454" s="114">
        <v>0</v>
      </c>
      <c r="K454" s="114">
        <v>0</v>
      </c>
      <c r="L454" s="114">
        <v>0</v>
      </c>
      <c r="M454" s="114">
        <v>0</v>
      </c>
      <c r="N454" s="114">
        <f t="shared" si="8"/>
        <v>500000</v>
      </c>
      <c r="O454" s="115"/>
      <c r="P454" s="88" t="s">
        <v>989</v>
      </c>
      <c r="Q454" s="88" t="s">
        <v>51</v>
      </c>
      <c r="R454" s="88" t="s">
        <v>51</v>
      </c>
      <c r="S454" s="88" t="s">
        <v>51</v>
      </c>
    </row>
    <row r="455" spans="1:19" ht="96.75" customHeight="1" x14ac:dyDescent="0.25">
      <c r="A455" s="111" t="s">
        <v>990</v>
      </c>
      <c r="B455" s="111" t="s">
        <v>965</v>
      </c>
      <c r="C455" s="112" t="s">
        <v>991</v>
      </c>
      <c r="D455" s="114">
        <v>90000</v>
      </c>
      <c r="E455" s="114">
        <v>0</v>
      </c>
      <c r="F455" s="114">
        <v>0</v>
      </c>
      <c r="G455" s="114">
        <v>0</v>
      </c>
      <c r="H455" s="114">
        <v>90000</v>
      </c>
      <c r="I455" s="114">
        <v>0</v>
      </c>
      <c r="J455" s="114">
        <v>0</v>
      </c>
      <c r="K455" s="114">
        <v>0</v>
      </c>
      <c r="L455" s="114">
        <v>0</v>
      </c>
      <c r="M455" s="114">
        <v>0</v>
      </c>
      <c r="N455" s="114">
        <f t="shared" si="8"/>
        <v>90000</v>
      </c>
      <c r="O455" s="115"/>
      <c r="P455" s="88" t="s">
        <v>992</v>
      </c>
      <c r="Q455" s="88" t="s">
        <v>51</v>
      </c>
      <c r="R455" s="88" t="s">
        <v>51</v>
      </c>
      <c r="S455" s="88" t="s">
        <v>51</v>
      </c>
    </row>
    <row r="456" spans="1:19" ht="46.95" customHeight="1" x14ac:dyDescent="0.25">
      <c r="A456" s="111" t="s">
        <v>993</v>
      </c>
      <c r="B456" s="111" t="s">
        <v>965</v>
      </c>
      <c r="C456" s="112" t="s">
        <v>994</v>
      </c>
      <c r="D456" s="114">
        <v>0</v>
      </c>
      <c r="E456" s="114">
        <v>0</v>
      </c>
      <c r="F456" s="114">
        <v>0</v>
      </c>
      <c r="G456" s="114">
        <v>0</v>
      </c>
      <c r="H456" s="114">
        <v>0</v>
      </c>
      <c r="I456" s="114">
        <v>200000</v>
      </c>
      <c r="J456" s="114">
        <v>0</v>
      </c>
      <c r="K456" s="114">
        <v>0</v>
      </c>
      <c r="L456" s="114">
        <v>0</v>
      </c>
      <c r="M456" s="114">
        <v>200000</v>
      </c>
      <c r="N456" s="114">
        <f t="shared" si="8"/>
        <v>200000</v>
      </c>
      <c r="O456" s="115"/>
      <c r="P456" s="88" t="s">
        <v>994</v>
      </c>
      <c r="Q456" s="88" t="s">
        <v>51</v>
      </c>
      <c r="R456" s="88" t="s">
        <v>51</v>
      </c>
      <c r="S456" s="88" t="s">
        <v>51</v>
      </c>
    </row>
    <row r="457" spans="1:19" ht="45.3" customHeight="1" x14ac:dyDescent="0.25">
      <c r="A457" s="111" t="s">
        <v>995</v>
      </c>
      <c r="B457" s="111" t="s">
        <v>965</v>
      </c>
      <c r="C457" s="112" t="s">
        <v>996</v>
      </c>
      <c r="D457" s="114">
        <v>0</v>
      </c>
      <c r="E457" s="114">
        <v>0</v>
      </c>
      <c r="F457" s="114">
        <v>0</v>
      </c>
      <c r="G457" s="114">
        <v>0</v>
      </c>
      <c r="H457" s="114">
        <v>0</v>
      </c>
      <c r="I457" s="114">
        <v>27000</v>
      </c>
      <c r="J457" s="114">
        <v>675</v>
      </c>
      <c r="K457" s="114">
        <v>0</v>
      </c>
      <c r="L457" s="114">
        <v>0</v>
      </c>
      <c r="M457" s="114">
        <v>26325</v>
      </c>
      <c r="N457" s="114">
        <f t="shared" si="8"/>
        <v>27000</v>
      </c>
      <c r="O457" s="115"/>
      <c r="P457" s="88" t="s">
        <v>996</v>
      </c>
      <c r="Q457" s="88" t="s">
        <v>51</v>
      </c>
      <c r="R457" s="88" t="s">
        <v>51</v>
      </c>
      <c r="S457" s="88" t="s">
        <v>51</v>
      </c>
    </row>
    <row r="458" spans="1:19" ht="57.75" customHeight="1" x14ac:dyDescent="0.25">
      <c r="A458" s="111" t="s">
        <v>997</v>
      </c>
      <c r="B458" s="111" t="s">
        <v>965</v>
      </c>
      <c r="C458" s="112" t="s">
        <v>998</v>
      </c>
      <c r="D458" s="113">
        <v>205000</v>
      </c>
      <c r="E458" s="113">
        <v>0</v>
      </c>
      <c r="F458" s="113">
        <v>0</v>
      </c>
      <c r="G458" s="113">
        <v>0</v>
      </c>
      <c r="H458" s="113">
        <v>205000</v>
      </c>
      <c r="I458" s="113">
        <v>100000</v>
      </c>
      <c r="J458" s="113">
        <v>0</v>
      </c>
      <c r="K458" s="113">
        <v>0</v>
      </c>
      <c r="L458" s="113">
        <v>0</v>
      </c>
      <c r="M458" s="113">
        <v>100000</v>
      </c>
      <c r="N458" s="114">
        <f t="shared" si="8"/>
        <v>305000</v>
      </c>
      <c r="O458" s="115"/>
      <c r="P458" s="88" t="s">
        <v>998</v>
      </c>
      <c r="Q458" s="88" t="s">
        <v>51</v>
      </c>
      <c r="R458" s="88" t="s">
        <v>51</v>
      </c>
      <c r="S458" s="88" t="s">
        <v>51</v>
      </c>
    </row>
    <row r="459" spans="1:19" ht="80.25" customHeight="1" x14ac:dyDescent="0.25">
      <c r="A459" s="111" t="s">
        <v>999</v>
      </c>
      <c r="B459" s="111" t="s">
        <v>965</v>
      </c>
      <c r="C459" s="112" t="s">
        <v>1000</v>
      </c>
      <c r="D459" s="114">
        <v>0</v>
      </c>
      <c r="E459" s="114">
        <v>0</v>
      </c>
      <c r="F459" s="114">
        <v>0</v>
      </c>
      <c r="G459" s="114">
        <v>0</v>
      </c>
      <c r="H459" s="114">
        <v>0</v>
      </c>
      <c r="I459" s="114">
        <v>400000</v>
      </c>
      <c r="J459" s="114">
        <v>0</v>
      </c>
      <c r="K459" s="114">
        <v>0</v>
      </c>
      <c r="L459" s="114">
        <v>0</v>
      </c>
      <c r="M459" s="114">
        <v>400000</v>
      </c>
      <c r="N459" s="114">
        <f t="shared" si="8"/>
        <v>400000</v>
      </c>
      <c r="O459" s="115"/>
      <c r="P459" s="88" t="s">
        <v>1000</v>
      </c>
      <c r="Q459" s="88" t="s">
        <v>51</v>
      </c>
      <c r="R459" s="88" t="s">
        <v>51</v>
      </c>
      <c r="S459" s="88" t="s">
        <v>51</v>
      </c>
    </row>
    <row r="460" spans="1:19" ht="45.3" customHeight="1" x14ac:dyDescent="0.25">
      <c r="A460" s="120" t="s">
        <v>1001</v>
      </c>
      <c r="B460" s="107"/>
      <c r="C460" s="121" t="s">
        <v>1002</v>
      </c>
      <c r="D460" s="127">
        <v>0</v>
      </c>
      <c r="E460" s="127">
        <v>0</v>
      </c>
      <c r="F460" s="127">
        <v>0</v>
      </c>
      <c r="G460" s="127">
        <v>0</v>
      </c>
      <c r="H460" s="127">
        <v>0</v>
      </c>
      <c r="I460" s="127">
        <v>0</v>
      </c>
      <c r="J460" s="127">
        <v>0</v>
      </c>
      <c r="K460" s="127">
        <v>0</v>
      </c>
      <c r="L460" s="127">
        <v>0</v>
      </c>
      <c r="M460" s="127">
        <v>0</v>
      </c>
      <c r="N460" s="122">
        <f t="shared" si="8"/>
        <v>0</v>
      </c>
    </row>
    <row r="461" spans="1:19" ht="41.4" x14ac:dyDescent="0.25">
      <c r="A461" s="107" t="s">
        <v>1003</v>
      </c>
      <c r="B461" s="107"/>
      <c r="C461" s="108" t="s">
        <v>1004</v>
      </c>
      <c r="D461" s="128">
        <v>0</v>
      </c>
      <c r="E461" s="128">
        <v>0</v>
      </c>
      <c r="F461" s="128">
        <v>0</v>
      </c>
      <c r="G461" s="128">
        <v>0</v>
      </c>
      <c r="H461" s="128">
        <v>0</v>
      </c>
      <c r="I461" s="128">
        <v>0</v>
      </c>
      <c r="J461" s="128">
        <v>0</v>
      </c>
      <c r="K461" s="128">
        <v>0</v>
      </c>
      <c r="L461" s="128">
        <v>0</v>
      </c>
      <c r="M461" s="128">
        <v>0</v>
      </c>
      <c r="N461" s="110">
        <f t="shared" si="8"/>
        <v>0</v>
      </c>
    </row>
    <row r="462" spans="1:19" ht="82.5" customHeight="1" x14ac:dyDescent="0.25">
      <c r="A462" s="111" t="s">
        <v>1005</v>
      </c>
      <c r="B462" s="111" t="s">
        <v>53</v>
      </c>
      <c r="C462" s="112" t="s">
        <v>1006</v>
      </c>
      <c r="D462" s="113">
        <v>0</v>
      </c>
      <c r="E462" s="113">
        <v>0</v>
      </c>
      <c r="F462" s="113">
        <v>0</v>
      </c>
      <c r="G462" s="113">
        <v>0</v>
      </c>
      <c r="H462" s="113">
        <v>0</v>
      </c>
      <c r="I462" s="113">
        <v>0</v>
      </c>
      <c r="J462" s="113">
        <v>0</v>
      </c>
      <c r="K462" s="113">
        <v>0</v>
      </c>
      <c r="L462" s="113">
        <v>0</v>
      </c>
      <c r="M462" s="113">
        <v>0</v>
      </c>
      <c r="N462" s="114">
        <f t="shared" si="8"/>
        <v>0</v>
      </c>
      <c r="O462" s="115"/>
      <c r="P462" s="88" t="s">
        <v>1006</v>
      </c>
      <c r="Q462" s="88" t="s">
        <v>51</v>
      </c>
      <c r="R462" s="88" t="s">
        <v>51</v>
      </c>
      <c r="S462" s="88" t="s">
        <v>51</v>
      </c>
    </row>
    <row r="463" spans="1:19" ht="45.3" customHeight="1" x14ac:dyDescent="0.25">
      <c r="A463" s="120" t="s">
        <v>1007</v>
      </c>
      <c r="B463" s="107"/>
      <c r="C463" s="121" t="s">
        <v>1008</v>
      </c>
      <c r="D463" s="129">
        <v>95000</v>
      </c>
      <c r="E463" s="129">
        <v>0</v>
      </c>
      <c r="F463" s="129">
        <v>0</v>
      </c>
      <c r="G463" s="129">
        <v>0</v>
      </c>
      <c r="H463" s="129">
        <v>95000</v>
      </c>
      <c r="I463" s="129">
        <v>22172967.199999999</v>
      </c>
      <c r="J463" s="129">
        <v>3990860.6</v>
      </c>
      <c r="K463" s="129">
        <v>0</v>
      </c>
      <c r="L463" s="129">
        <v>0</v>
      </c>
      <c r="M463" s="129">
        <v>18182106.600000001</v>
      </c>
      <c r="N463" s="122">
        <f t="shared" si="8"/>
        <v>22267967.199999999</v>
      </c>
    </row>
    <row r="464" spans="1:19" ht="55.2" x14ac:dyDescent="0.25">
      <c r="A464" s="107" t="s">
        <v>1009</v>
      </c>
      <c r="B464" s="107"/>
      <c r="C464" s="108" t="s">
        <v>1008</v>
      </c>
      <c r="D464" s="129">
        <v>95000</v>
      </c>
      <c r="E464" s="129">
        <v>0</v>
      </c>
      <c r="F464" s="129">
        <v>0</v>
      </c>
      <c r="G464" s="129">
        <v>0</v>
      </c>
      <c r="H464" s="129">
        <v>95000</v>
      </c>
      <c r="I464" s="129">
        <v>22172967.199999999</v>
      </c>
      <c r="J464" s="129">
        <v>3990860.6</v>
      </c>
      <c r="K464" s="129">
        <v>0</v>
      </c>
      <c r="L464" s="129">
        <v>0</v>
      </c>
      <c r="M464" s="129">
        <v>18182106.600000001</v>
      </c>
      <c r="N464" s="110">
        <f t="shared" si="8"/>
        <v>22267967.199999999</v>
      </c>
    </row>
    <row r="465" spans="1:19" ht="105.6" x14ac:dyDescent="0.25">
      <c r="A465" s="111" t="s">
        <v>1010</v>
      </c>
      <c r="B465" s="111" t="s">
        <v>53</v>
      </c>
      <c r="C465" s="112" t="s">
        <v>1011</v>
      </c>
      <c r="D465" s="114">
        <v>0</v>
      </c>
      <c r="E465" s="114">
        <v>0</v>
      </c>
      <c r="F465" s="114">
        <v>0</v>
      </c>
      <c r="G465" s="114">
        <v>0</v>
      </c>
      <c r="H465" s="114">
        <v>0</v>
      </c>
      <c r="I465" s="114">
        <v>22172967.199999999</v>
      </c>
      <c r="J465" s="114">
        <v>3990860.6</v>
      </c>
      <c r="K465" s="114">
        <v>0</v>
      </c>
      <c r="L465" s="114">
        <v>0</v>
      </c>
      <c r="M465" s="114">
        <v>18182106.600000001</v>
      </c>
      <c r="N465" s="114">
        <f t="shared" si="8"/>
        <v>22172967.199999999</v>
      </c>
      <c r="O465" s="115"/>
      <c r="P465" s="88" t="s">
        <v>1011</v>
      </c>
      <c r="Q465" s="88" t="s">
        <v>51</v>
      </c>
      <c r="R465" s="88" t="s">
        <v>51</v>
      </c>
      <c r="S465" s="88" t="s">
        <v>51</v>
      </c>
    </row>
    <row r="466" spans="1:19" ht="118.8" x14ac:dyDescent="0.25">
      <c r="A466" s="164" t="s">
        <v>1012</v>
      </c>
      <c r="B466" s="164" t="s">
        <v>53</v>
      </c>
      <c r="C466" s="165" t="s">
        <v>1013</v>
      </c>
      <c r="D466" s="113">
        <v>95000</v>
      </c>
      <c r="E466" s="113">
        <v>0</v>
      </c>
      <c r="F466" s="113">
        <v>0</v>
      </c>
      <c r="G466" s="113">
        <v>0</v>
      </c>
      <c r="H466" s="113">
        <v>95000</v>
      </c>
      <c r="I466" s="113">
        <v>0</v>
      </c>
      <c r="J466" s="113">
        <v>0</v>
      </c>
      <c r="K466" s="113">
        <v>0</v>
      </c>
      <c r="L466" s="113">
        <v>0</v>
      </c>
      <c r="M466" s="113">
        <v>0</v>
      </c>
      <c r="N466" s="114">
        <f>L466+D466</f>
        <v>95000</v>
      </c>
      <c r="O466" s="115"/>
    </row>
    <row r="467" spans="1:19" ht="26.4" x14ac:dyDescent="0.25">
      <c r="A467" s="166" t="s">
        <v>1014</v>
      </c>
      <c r="B467" s="166"/>
      <c r="C467" s="167" t="s">
        <v>1015</v>
      </c>
      <c r="D467" s="105">
        <v>1862678</v>
      </c>
      <c r="E467" s="105">
        <v>1712269.5</v>
      </c>
      <c r="F467" s="105">
        <v>609740.9</v>
      </c>
      <c r="G467" s="105">
        <v>6227.6</v>
      </c>
      <c r="H467" s="105">
        <v>150408.5</v>
      </c>
      <c r="I467" s="105">
        <v>411806.9</v>
      </c>
      <c r="J467" s="105">
        <v>0</v>
      </c>
      <c r="K467" s="105">
        <v>0</v>
      </c>
      <c r="L467" s="105">
        <v>0</v>
      </c>
      <c r="M467" s="105">
        <v>411806.9</v>
      </c>
      <c r="N467" s="127">
        <f t="shared" ref="N467:N482" si="9">D467+I467</f>
        <v>2274484.9</v>
      </c>
      <c r="O467" s="115"/>
    </row>
    <row r="468" spans="1:19" ht="27.6" x14ac:dyDescent="0.25">
      <c r="A468" s="168" t="s">
        <v>1016</v>
      </c>
      <c r="B468" s="168"/>
      <c r="C468" s="169" t="s">
        <v>1017</v>
      </c>
      <c r="D468" s="109">
        <v>1862678</v>
      </c>
      <c r="E468" s="109">
        <v>1712269.5</v>
      </c>
      <c r="F468" s="109">
        <v>609740.9</v>
      </c>
      <c r="G468" s="109">
        <v>6227.6</v>
      </c>
      <c r="H468" s="109">
        <v>150408.5</v>
      </c>
      <c r="I468" s="109">
        <v>411806.9</v>
      </c>
      <c r="J468" s="109">
        <v>0</v>
      </c>
      <c r="K468" s="109">
        <v>0</v>
      </c>
      <c r="L468" s="109">
        <v>0</v>
      </c>
      <c r="M468" s="109">
        <v>411806.9</v>
      </c>
      <c r="N468" s="128">
        <f t="shared" si="9"/>
        <v>2274484.9</v>
      </c>
      <c r="O468" s="115"/>
    </row>
    <row r="469" spans="1:19" ht="26.4" x14ac:dyDescent="0.25">
      <c r="A469" s="164" t="s">
        <v>1018</v>
      </c>
      <c r="B469" s="164" t="s">
        <v>1019</v>
      </c>
      <c r="C469" s="165" t="s">
        <v>1020</v>
      </c>
      <c r="D469" s="113">
        <v>59946.3</v>
      </c>
      <c r="E469" s="113">
        <v>59446.3</v>
      </c>
      <c r="F469" s="113">
        <v>41198.9</v>
      </c>
      <c r="G469" s="113">
        <v>1381.6</v>
      </c>
      <c r="H469" s="113">
        <v>500</v>
      </c>
      <c r="I469" s="113">
        <v>0</v>
      </c>
      <c r="J469" s="113">
        <v>0</v>
      </c>
      <c r="K469" s="113">
        <v>0</v>
      </c>
      <c r="L469" s="113">
        <v>0</v>
      </c>
      <c r="M469" s="113">
        <v>0</v>
      </c>
      <c r="N469" s="113">
        <f t="shared" si="9"/>
        <v>59946.3</v>
      </c>
      <c r="O469" s="115"/>
    </row>
    <row r="470" spans="1:19" ht="26.4" x14ac:dyDescent="0.25">
      <c r="A470" s="170" t="s">
        <v>1021</v>
      </c>
      <c r="B470" s="170" t="s">
        <v>815</v>
      </c>
      <c r="C470" s="171" t="s">
        <v>1022</v>
      </c>
      <c r="D470" s="118">
        <v>10173.4</v>
      </c>
      <c r="E470" s="118">
        <v>0</v>
      </c>
      <c r="F470" s="118">
        <v>0</v>
      </c>
      <c r="G470" s="118">
        <v>0</v>
      </c>
      <c r="H470" s="118">
        <v>10173.4</v>
      </c>
      <c r="I470" s="118">
        <v>500</v>
      </c>
      <c r="J470" s="118">
        <v>0</v>
      </c>
      <c r="K470" s="118">
        <v>0</v>
      </c>
      <c r="L470" s="118">
        <v>0</v>
      </c>
      <c r="M470" s="118">
        <v>500</v>
      </c>
      <c r="N470" s="130">
        <f t="shared" si="9"/>
        <v>10673.4</v>
      </c>
      <c r="O470" s="115"/>
    </row>
    <row r="471" spans="1:19" ht="26.4" x14ac:dyDescent="0.25">
      <c r="A471" s="164" t="s">
        <v>1023</v>
      </c>
      <c r="B471" s="164" t="s">
        <v>149</v>
      </c>
      <c r="C471" s="165" t="s">
        <v>1024</v>
      </c>
      <c r="D471" s="118">
        <v>1774.6000000000001</v>
      </c>
      <c r="E471" s="118">
        <v>1728.6000000000001</v>
      </c>
      <c r="F471" s="118">
        <v>1278.7</v>
      </c>
      <c r="G471" s="118">
        <v>49</v>
      </c>
      <c r="H471" s="118">
        <v>46</v>
      </c>
      <c r="I471" s="118">
        <v>0</v>
      </c>
      <c r="J471" s="118">
        <v>0</v>
      </c>
      <c r="K471" s="118">
        <v>0</v>
      </c>
      <c r="L471" s="118">
        <v>0</v>
      </c>
      <c r="M471" s="118">
        <v>0</v>
      </c>
      <c r="N471" s="113">
        <f t="shared" si="9"/>
        <v>1774.6000000000001</v>
      </c>
      <c r="O471" s="115"/>
    </row>
    <row r="472" spans="1:19" ht="52.8" x14ac:dyDescent="0.25">
      <c r="A472" s="170" t="s">
        <v>1025</v>
      </c>
      <c r="B472" s="170" t="s">
        <v>1019</v>
      </c>
      <c r="C472" s="171" t="s">
        <v>1026</v>
      </c>
      <c r="D472" s="105">
        <v>17135001.100000001</v>
      </c>
      <c r="E472" s="105">
        <v>16790728.5</v>
      </c>
      <c r="F472" s="105">
        <v>11493656.1</v>
      </c>
      <c r="G472" s="105">
        <v>525538.1</v>
      </c>
      <c r="H472" s="105">
        <v>344272.60000000003</v>
      </c>
      <c r="I472" s="105">
        <v>2747376.3000000003</v>
      </c>
      <c r="J472" s="105">
        <v>626158.80000000005</v>
      </c>
      <c r="K472" s="105">
        <v>9203</v>
      </c>
      <c r="L472" s="105">
        <v>4042.7000000000003</v>
      </c>
      <c r="M472" s="105">
        <v>2121217.5</v>
      </c>
      <c r="N472" s="122">
        <f t="shared" ref="N472:N473" si="10">I472+D472</f>
        <v>19882377.400000002</v>
      </c>
      <c r="O472" s="115"/>
    </row>
    <row r="473" spans="1:19" ht="39.6" x14ac:dyDescent="0.25">
      <c r="A473" s="164" t="s">
        <v>1027</v>
      </c>
      <c r="B473" s="164" t="s">
        <v>234</v>
      </c>
      <c r="C473" s="165" t="s">
        <v>1028</v>
      </c>
      <c r="D473" s="134">
        <v>773213.20000000007</v>
      </c>
      <c r="E473" s="134">
        <v>671206.20000000007</v>
      </c>
      <c r="F473" s="134">
        <v>319051.60000000003</v>
      </c>
      <c r="G473" s="134">
        <v>13296.5</v>
      </c>
      <c r="H473" s="134">
        <v>102007</v>
      </c>
      <c r="I473" s="134">
        <v>2087260.7</v>
      </c>
      <c r="J473" s="134">
        <v>86304.6</v>
      </c>
      <c r="K473" s="134">
        <v>6863.3</v>
      </c>
      <c r="L473" s="134">
        <v>1587.6000000000001</v>
      </c>
      <c r="M473" s="134">
        <v>2000956.1</v>
      </c>
      <c r="N473" s="110">
        <f t="shared" si="10"/>
        <v>2860473.9</v>
      </c>
      <c r="O473" s="115"/>
    </row>
    <row r="474" spans="1:19" ht="39.6" x14ac:dyDescent="0.25">
      <c r="A474" s="170" t="s">
        <v>1029</v>
      </c>
      <c r="B474" s="170" t="s">
        <v>234</v>
      </c>
      <c r="C474" s="171" t="s">
        <v>1030</v>
      </c>
      <c r="D474" s="113">
        <v>50788.9</v>
      </c>
      <c r="E474" s="113">
        <v>50788.9</v>
      </c>
      <c r="F474" s="113">
        <v>0</v>
      </c>
      <c r="G474" s="113">
        <v>0</v>
      </c>
      <c r="H474" s="113">
        <v>0</v>
      </c>
      <c r="I474" s="113">
        <v>0</v>
      </c>
      <c r="J474" s="113">
        <v>0</v>
      </c>
      <c r="K474" s="113">
        <v>0</v>
      </c>
      <c r="L474" s="113">
        <v>0</v>
      </c>
      <c r="M474" s="113">
        <v>0</v>
      </c>
      <c r="N474" s="130">
        <f t="shared" si="9"/>
        <v>50788.9</v>
      </c>
      <c r="O474" s="115"/>
    </row>
    <row r="475" spans="1:19" ht="26.4" x14ac:dyDescent="0.25">
      <c r="A475" s="164" t="s">
        <v>1031</v>
      </c>
      <c r="B475" s="164" t="s">
        <v>234</v>
      </c>
      <c r="C475" s="165" t="s">
        <v>1032</v>
      </c>
      <c r="D475" s="118">
        <v>1153555</v>
      </c>
      <c r="E475" s="118">
        <v>1049065.8999999999</v>
      </c>
      <c r="F475" s="118">
        <v>426762.8</v>
      </c>
      <c r="G475" s="118">
        <v>3543.4</v>
      </c>
      <c r="H475" s="118">
        <v>104489.1</v>
      </c>
      <c r="I475" s="118">
        <v>411306.9</v>
      </c>
      <c r="J475" s="118">
        <v>0</v>
      </c>
      <c r="K475" s="118">
        <v>0</v>
      </c>
      <c r="L475" s="118">
        <v>0</v>
      </c>
      <c r="M475" s="118">
        <v>411306.9</v>
      </c>
      <c r="N475" s="113">
        <f t="shared" si="9"/>
        <v>1564861.9</v>
      </c>
      <c r="O475" s="115"/>
    </row>
    <row r="476" spans="1:19" ht="39.6" x14ac:dyDescent="0.25">
      <c r="A476" s="170" t="s">
        <v>1033</v>
      </c>
      <c r="B476" s="170" t="s">
        <v>234</v>
      </c>
      <c r="C476" s="171" t="s">
        <v>1034</v>
      </c>
      <c r="D476" s="123">
        <v>55081.200000000004</v>
      </c>
      <c r="E476" s="123">
        <v>55081.200000000004</v>
      </c>
      <c r="F476" s="123">
        <v>0</v>
      </c>
      <c r="G476" s="123">
        <v>0</v>
      </c>
      <c r="H476" s="123">
        <v>0</v>
      </c>
      <c r="I476" s="123">
        <v>0</v>
      </c>
      <c r="J476" s="123">
        <v>0</v>
      </c>
      <c r="K476" s="123">
        <v>0</v>
      </c>
      <c r="L476" s="123">
        <v>0</v>
      </c>
      <c r="M476" s="123">
        <v>0</v>
      </c>
      <c r="N476" s="130">
        <f t="shared" si="9"/>
        <v>55081.200000000004</v>
      </c>
      <c r="O476" s="115"/>
    </row>
    <row r="477" spans="1:19" ht="79.2" x14ac:dyDescent="0.25">
      <c r="A477" s="164" t="s">
        <v>1035</v>
      </c>
      <c r="B477" s="164" t="s">
        <v>234</v>
      </c>
      <c r="C477" s="165" t="s">
        <v>1036</v>
      </c>
      <c r="D477" s="113">
        <v>69710.8</v>
      </c>
      <c r="E477" s="113">
        <v>56710.8</v>
      </c>
      <c r="F477" s="113">
        <v>0</v>
      </c>
      <c r="G477" s="113">
        <v>0</v>
      </c>
      <c r="H477" s="113">
        <v>13000</v>
      </c>
      <c r="I477" s="113">
        <v>0</v>
      </c>
      <c r="J477" s="113">
        <v>0</v>
      </c>
      <c r="K477" s="113">
        <v>0</v>
      </c>
      <c r="L477" s="113">
        <v>0</v>
      </c>
      <c r="M477" s="113">
        <v>0</v>
      </c>
      <c r="N477" s="113">
        <f t="shared" si="9"/>
        <v>69710.8</v>
      </c>
      <c r="O477" s="115"/>
    </row>
    <row r="478" spans="1:19" ht="39.6" x14ac:dyDescent="0.25">
      <c r="A478" s="172" t="s">
        <v>1037</v>
      </c>
      <c r="B478" s="172"/>
      <c r="C478" s="173" t="s">
        <v>1038</v>
      </c>
      <c r="D478" s="129">
        <v>70000</v>
      </c>
      <c r="E478" s="129">
        <v>0</v>
      </c>
      <c r="F478" s="129">
        <v>0</v>
      </c>
      <c r="G478" s="129">
        <v>0</v>
      </c>
      <c r="H478" s="129">
        <v>70000</v>
      </c>
      <c r="I478" s="129">
        <v>350000</v>
      </c>
      <c r="J478" s="129">
        <v>0</v>
      </c>
      <c r="K478" s="129">
        <v>0</v>
      </c>
      <c r="L478" s="129">
        <v>0</v>
      </c>
      <c r="M478" s="129">
        <v>350000</v>
      </c>
      <c r="N478" s="129">
        <f t="shared" si="9"/>
        <v>420000</v>
      </c>
      <c r="O478" s="115"/>
    </row>
    <row r="479" spans="1:19" ht="41.4" x14ac:dyDescent="0.25">
      <c r="A479" s="168" t="s">
        <v>1039</v>
      </c>
      <c r="B479" s="168"/>
      <c r="C479" s="169" t="s">
        <v>1038</v>
      </c>
      <c r="D479" s="128">
        <v>70000</v>
      </c>
      <c r="E479" s="128">
        <v>0</v>
      </c>
      <c r="F479" s="128">
        <v>0</v>
      </c>
      <c r="G479" s="128">
        <v>0</v>
      </c>
      <c r="H479" s="128">
        <v>70000</v>
      </c>
      <c r="I479" s="128">
        <v>350000</v>
      </c>
      <c r="J479" s="128">
        <v>0</v>
      </c>
      <c r="K479" s="128">
        <v>0</v>
      </c>
      <c r="L479" s="128">
        <v>0</v>
      </c>
      <c r="M479" s="128">
        <v>350000</v>
      </c>
      <c r="N479" s="128">
        <f t="shared" si="9"/>
        <v>420000</v>
      </c>
      <c r="O479" s="115"/>
    </row>
    <row r="480" spans="1:19" ht="96" customHeight="1" x14ac:dyDescent="0.25">
      <c r="A480" s="164" t="s">
        <v>1040</v>
      </c>
      <c r="B480" s="164" t="s">
        <v>53</v>
      </c>
      <c r="C480" s="165" t="s">
        <v>1041</v>
      </c>
      <c r="D480" s="113">
        <v>0</v>
      </c>
      <c r="E480" s="113">
        <v>0</v>
      </c>
      <c r="F480" s="113">
        <v>0</v>
      </c>
      <c r="G480" s="113">
        <v>0</v>
      </c>
      <c r="H480" s="113">
        <v>0</v>
      </c>
      <c r="I480" s="113">
        <v>150000</v>
      </c>
      <c r="J480" s="113">
        <v>0</v>
      </c>
      <c r="K480" s="113">
        <v>0</v>
      </c>
      <c r="L480" s="113">
        <v>0</v>
      </c>
      <c r="M480" s="113">
        <v>150000</v>
      </c>
      <c r="N480" s="113">
        <f t="shared" si="9"/>
        <v>150000</v>
      </c>
      <c r="O480" s="115"/>
    </row>
    <row r="481" spans="1:19" ht="92.4" x14ac:dyDescent="0.25">
      <c r="A481" s="164" t="s">
        <v>1042</v>
      </c>
      <c r="B481" s="164" t="s">
        <v>53</v>
      </c>
      <c r="C481" s="165" t="s">
        <v>1043</v>
      </c>
      <c r="D481" s="113">
        <v>70000</v>
      </c>
      <c r="E481" s="113">
        <v>0</v>
      </c>
      <c r="F481" s="113">
        <v>0</v>
      </c>
      <c r="G481" s="113">
        <v>0</v>
      </c>
      <c r="H481" s="113">
        <v>70000</v>
      </c>
      <c r="I481" s="113">
        <v>0</v>
      </c>
      <c r="J481" s="113">
        <v>0</v>
      </c>
      <c r="K481" s="113">
        <v>0</v>
      </c>
      <c r="L481" s="113">
        <v>0</v>
      </c>
      <c r="M481" s="113">
        <v>0</v>
      </c>
      <c r="N481" s="113">
        <f t="shared" si="9"/>
        <v>70000</v>
      </c>
      <c r="O481" s="115"/>
    </row>
    <row r="482" spans="1:19" ht="105.6" x14ac:dyDescent="0.25">
      <c r="A482" s="174" t="s">
        <v>1044</v>
      </c>
      <c r="B482" s="174" t="s">
        <v>53</v>
      </c>
      <c r="C482" s="175" t="s">
        <v>1045</v>
      </c>
      <c r="D482" s="132">
        <v>0</v>
      </c>
      <c r="E482" s="132">
        <v>0</v>
      </c>
      <c r="F482" s="132">
        <v>0</v>
      </c>
      <c r="G482" s="132">
        <v>0</v>
      </c>
      <c r="H482" s="132">
        <v>0</v>
      </c>
      <c r="I482" s="132">
        <v>200000</v>
      </c>
      <c r="J482" s="132">
        <v>0</v>
      </c>
      <c r="K482" s="132">
        <v>0</v>
      </c>
      <c r="L482" s="132">
        <v>0</v>
      </c>
      <c r="M482" s="132">
        <v>200000</v>
      </c>
      <c r="N482" s="125">
        <f t="shared" si="9"/>
        <v>200000</v>
      </c>
      <c r="O482" s="115"/>
    </row>
    <row r="483" spans="1:19" ht="16.5" customHeight="1" x14ac:dyDescent="0.25">
      <c r="A483" s="120" t="s">
        <v>69</v>
      </c>
      <c r="B483" s="107"/>
      <c r="C483" s="121" t="s">
        <v>70</v>
      </c>
      <c r="D483" s="105">
        <v>17135001.100000001</v>
      </c>
      <c r="E483" s="105">
        <v>16790728.5</v>
      </c>
      <c r="F483" s="105">
        <v>11493656.1</v>
      </c>
      <c r="G483" s="105">
        <v>525538.1</v>
      </c>
      <c r="H483" s="105">
        <v>344272.60000000003</v>
      </c>
      <c r="I483" s="105">
        <v>2747376.3000000003</v>
      </c>
      <c r="J483" s="105">
        <v>626158.80000000005</v>
      </c>
      <c r="K483" s="105">
        <v>9203</v>
      </c>
      <c r="L483" s="105">
        <v>4042.7000000000003</v>
      </c>
      <c r="M483" s="105">
        <v>2121217.5</v>
      </c>
      <c r="N483" s="122">
        <f t="shared" si="8"/>
        <v>19882377.400000002</v>
      </c>
    </row>
    <row r="484" spans="1:19" ht="27.6" x14ac:dyDescent="0.25">
      <c r="A484" s="107" t="s">
        <v>71</v>
      </c>
      <c r="B484" s="107"/>
      <c r="C484" s="108" t="s">
        <v>72</v>
      </c>
      <c r="D484" s="134">
        <v>773213.20000000007</v>
      </c>
      <c r="E484" s="134">
        <v>671206.20000000007</v>
      </c>
      <c r="F484" s="134">
        <v>319051.60000000003</v>
      </c>
      <c r="G484" s="134">
        <v>13296.5</v>
      </c>
      <c r="H484" s="134">
        <v>102007</v>
      </c>
      <c r="I484" s="134">
        <v>2087260.7</v>
      </c>
      <c r="J484" s="134">
        <v>86304.6</v>
      </c>
      <c r="K484" s="134">
        <v>6863.3</v>
      </c>
      <c r="L484" s="134">
        <v>1587.6000000000001</v>
      </c>
      <c r="M484" s="134">
        <v>2000956.1</v>
      </c>
      <c r="N484" s="110">
        <f t="shared" si="8"/>
        <v>2860473.9</v>
      </c>
    </row>
    <row r="485" spans="1:19" ht="29.25" customHeight="1" x14ac:dyDescent="0.25">
      <c r="A485" s="111" t="s">
        <v>1046</v>
      </c>
      <c r="B485" s="111" t="s">
        <v>1047</v>
      </c>
      <c r="C485" s="112" t="s">
        <v>1048</v>
      </c>
      <c r="D485" s="125">
        <v>530097.69999999995</v>
      </c>
      <c r="E485" s="125">
        <v>463089.5</v>
      </c>
      <c r="F485" s="125">
        <v>310056.8</v>
      </c>
      <c r="G485" s="125">
        <v>13005.6</v>
      </c>
      <c r="H485" s="125">
        <v>67008.2</v>
      </c>
      <c r="I485" s="125">
        <v>7186.6</v>
      </c>
      <c r="J485" s="125">
        <v>7186.6</v>
      </c>
      <c r="K485" s="125">
        <v>0</v>
      </c>
      <c r="L485" s="125">
        <v>0</v>
      </c>
      <c r="M485" s="125">
        <v>0</v>
      </c>
      <c r="N485" s="114">
        <f t="shared" si="8"/>
        <v>537284.29999999993</v>
      </c>
      <c r="O485" s="115"/>
      <c r="P485" s="88" t="s">
        <v>1048</v>
      </c>
      <c r="Q485" s="88" t="s">
        <v>51</v>
      </c>
      <c r="R485" s="88" t="s">
        <v>51</v>
      </c>
      <c r="S485" s="88" t="s">
        <v>51</v>
      </c>
    </row>
    <row r="486" spans="1:19" ht="95.55" customHeight="1" x14ac:dyDescent="0.25">
      <c r="A486" s="111" t="s">
        <v>1049</v>
      </c>
      <c r="B486" s="111" t="s">
        <v>146</v>
      </c>
      <c r="C486" s="112" t="s">
        <v>1050</v>
      </c>
      <c r="D486" s="131">
        <v>16462.7</v>
      </c>
      <c r="E486" s="131">
        <v>12260.7</v>
      </c>
      <c r="F486" s="131">
        <v>8994.7999999999993</v>
      </c>
      <c r="G486" s="131">
        <v>290.89999999999998</v>
      </c>
      <c r="H486" s="131">
        <v>4202</v>
      </c>
      <c r="I486" s="131">
        <v>5600</v>
      </c>
      <c r="J486" s="131">
        <v>5545</v>
      </c>
      <c r="K486" s="131">
        <v>2630</v>
      </c>
      <c r="L486" s="131">
        <v>337.1</v>
      </c>
      <c r="M486" s="131">
        <v>55</v>
      </c>
      <c r="N486" s="114">
        <f t="shared" si="8"/>
        <v>22062.7</v>
      </c>
      <c r="O486" s="115"/>
      <c r="P486" s="88" t="s">
        <v>1050</v>
      </c>
      <c r="Q486" s="88" t="s">
        <v>51</v>
      </c>
      <c r="R486" s="88" t="s">
        <v>51</v>
      </c>
      <c r="S486" s="88" t="s">
        <v>51</v>
      </c>
    </row>
    <row r="487" spans="1:19" ht="30" customHeight="1" x14ac:dyDescent="0.25">
      <c r="A487" s="111" t="s">
        <v>1051</v>
      </c>
      <c r="B487" s="111" t="s">
        <v>119</v>
      </c>
      <c r="C487" s="112" t="s">
        <v>1052</v>
      </c>
      <c r="D487" s="114">
        <v>0</v>
      </c>
      <c r="E487" s="114">
        <v>0</v>
      </c>
      <c r="F487" s="114">
        <v>0</v>
      </c>
      <c r="G487" s="114">
        <v>0</v>
      </c>
      <c r="H487" s="114">
        <v>0</v>
      </c>
      <c r="I487" s="114">
        <v>7962.9</v>
      </c>
      <c r="J487" s="114">
        <v>7922.5</v>
      </c>
      <c r="K487" s="114">
        <v>4233.3</v>
      </c>
      <c r="L487" s="114">
        <v>1250.5</v>
      </c>
      <c r="M487" s="114">
        <v>40.4</v>
      </c>
      <c r="N487" s="114">
        <f t="shared" si="8"/>
        <v>7962.9</v>
      </c>
      <c r="O487" s="115"/>
      <c r="P487" s="88" t="s">
        <v>1052</v>
      </c>
      <c r="Q487" s="88" t="s">
        <v>51</v>
      </c>
      <c r="R487" s="88" t="s">
        <v>51</v>
      </c>
      <c r="S487" s="88" t="s">
        <v>51</v>
      </c>
    </row>
    <row r="488" spans="1:19" ht="57" customHeight="1" x14ac:dyDescent="0.25">
      <c r="A488" s="111" t="s">
        <v>1053</v>
      </c>
      <c r="B488" s="111" t="s">
        <v>146</v>
      </c>
      <c r="C488" s="112" t="s">
        <v>1054</v>
      </c>
      <c r="D488" s="113">
        <v>14905.2</v>
      </c>
      <c r="E488" s="113">
        <v>0</v>
      </c>
      <c r="F488" s="113">
        <v>0</v>
      </c>
      <c r="G488" s="113">
        <v>0</v>
      </c>
      <c r="H488" s="113">
        <v>14905.2</v>
      </c>
      <c r="I488" s="113">
        <v>0</v>
      </c>
      <c r="J488" s="113">
        <v>0</v>
      </c>
      <c r="K488" s="113">
        <v>0</v>
      </c>
      <c r="L488" s="113">
        <v>0</v>
      </c>
      <c r="M488" s="113">
        <v>0</v>
      </c>
      <c r="N488" s="114">
        <f t="shared" si="8"/>
        <v>14905.2</v>
      </c>
      <c r="O488" s="115"/>
      <c r="P488" s="88" t="s">
        <v>1054</v>
      </c>
      <c r="Q488" s="88" t="s">
        <v>51</v>
      </c>
      <c r="R488" s="88" t="s">
        <v>51</v>
      </c>
      <c r="S488" s="88" t="s">
        <v>51</v>
      </c>
    </row>
    <row r="489" spans="1:19" ht="30.75" customHeight="1" x14ac:dyDescent="0.25">
      <c r="A489" s="111" t="s">
        <v>1055</v>
      </c>
      <c r="B489" s="111" t="s">
        <v>107</v>
      </c>
      <c r="C489" s="112" t="s">
        <v>1056</v>
      </c>
      <c r="D489" s="113">
        <v>0</v>
      </c>
      <c r="E489" s="113">
        <v>0</v>
      </c>
      <c r="F489" s="113">
        <v>0</v>
      </c>
      <c r="G489" s="113">
        <v>0</v>
      </c>
      <c r="H489" s="113">
        <v>0</v>
      </c>
      <c r="I489" s="113">
        <v>0</v>
      </c>
      <c r="J489" s="113">
        <v>0</v>
      </c>
      <c r="K489" s="113">
        <v>0</v>
      </c>
      <c r="L489" s="113">
        <v>0</v>
      </c>
      <c r="M489" s="113">
        <v>0</v>
      </c>
      <c r="N489" s="114">
        <f t="shared" si="8"/>
        <v>0</v>
      </c>
      <c r="O489" s="115"/>
      <c r="P489" s="88" t="s">
        <v>1056</v>
      </c>
      <c r="Q489" s="88" t="s">
        <v>51</v>
      </c>
      <c r="R489" s="88" t="s">
        <v>51</v>
      </c>
      <c r="S489" s="88" t="s">
        <v>51</v>
      </c>
    </row>
    <row r="490" spans="1:19" ht="27.75" customHeight="1" x14ac:dyDescent="0.25">
      <c r="A490" s="111" t="s">
        <v>1057</v>
      </c>
      <c r="B490" s="111" t="s">
        <v>166</v>
      </c>
      <c r="C490" s="112" t="s">
        <v>1058</v>
      </c>
      <c r="D490" s="118">
        <v>195856</v>
      </c>
      <c r="E490" s="118">
        <v>195856</v>
      </c>
      <c r="F490" s="118">
        <v>0</v>
      </c>
      <c r="G490" s="118">
        <v>0</v>
      </c>
      <c r="H490" s="118">
        <v>0</v>
      </c>
      <c r="I490" s="118">
        <v>66511.199999999997</v>
      </c>
      <c r="J490" s="118">
        <v>65650.5</v>
      </c>
      <c r="K490" s="118">
        <v>0</v>
      </c>
      <c r="L490" s="118">
        <v>0</v>
      </c>
      <c r="M490" s="118">
        <v>860.7</v>
      </c>
      <c r="N490" s="114">
        <f t="shared" si="8"/>
        <v>262367.2</v>
      </c>
      <c r="O490" s="115"/>
      <c r="P490" s="88" t="s">
        <v>1058</v>
      </c>
      <c r="Q490" s="88" t="s">
        <v>51</v>
      </c>
      <c r="R490" s="88" t="s">
        <v>51</v>
      </c>
      <c r="S490" s="88" t="s">
        <v>51</v>
      </c>
    </row>
    <row r="491" spans="1:19" ht="30.75" customHeight="1" x14ac:dyDescent="0.25">
      <c r="A491" s="136" t="s">
        <v>1059</v>
      </c>
      <c r="B491" s="136" t="s">
        <v>107</v>
      </c>
      <c r="C491" s="137" t="s">
        <v>1060</v>
      </c>
      <c r="D491" s="118">
        <v>15891.6</v>
      </c>
      <c r="E491" s="118">
        <v>0</v>
      </c>
      <c r="F491" s="118">
        <v>0</v>
      </c>
      <c r="G491" s="118">
        <v>0</v>
      </c>
      <c r="H491" s="118">
        <v>15891.6</v>
      </c>
      <c r="I491" s="118">
        <v>0</v>
      </c>
      <c r="J491" s="118">
        <v>0</v>
      </c>
      <c r="K491" s="118">
        <v>0</v>
      </c>
      <c r="L491" s="118">
        <v>0</v>
      </c>
      <c r="M491" s="118">
        <v>0</v>
      </c>
      <c r="N491" s="119">
        <f t="shared" si="8"/>
        <v>15891.6</v>
      </c>
      <c r="O491" s="115"/>
      <c r="P491" s="88" t="s">
        <v>1060</v>
      </c>
      <c r="Q491" s="88" t="s">
        <v>51</v>
      </c>
      <c r="R491" s="88" t="s">
        <v>51</v>
      </c>
      <c r="S491" s="88" t="s">
        <v>51</v>
      </c>
    </row>
    <row r="492" spans="1:19" ht="30.75" customHeight="1" x14ac:dyDescent="0.25">
      <c r="A492" s="158">
        <v>3501540</v>
      </c>
      <c r="B492" s="158" t="s">
        <v>146</v>
      </c>
      <c r="C492" s="159" t="s">
        <v>1061</v>
      </c>
      <c r="D492" s="176"/>
      <c r="E492" s="176"/>
      <c r="F492" s="176"/>
      <c r="G492" s="176"/>
      <c r="H492" s="176"/>
      <c r="I492" s="177">
        <v>2000000</v>
      </c>
      <c r="J492" s="176"/>
      <c r="K492" s="176"/>
      <c r="L492" s="176"/>
      <c r="M492" s="177">
        <v>2000000</v>
      </c>
      <c r="N492" s="176">
        <f>I492+D492</f>
        <v>2000000</v>
      </c>
      <c r="O492" s="115"/>
    </row>
    <row r="493" spans="1:19" ht="17.25" customHeight="1" x14ac:dyDescent="0.25">
      <c r="A493" s="107" t="s">
        <v>1062</v>
      </c>
      <c r="B493" s="107"/>
      <c r="C493" s="108" t="s">
        <v>1063</v>
      </c>
      <c r="D493" s="163">
        <v>649348.1</v>
      </c>
      <c r="E493" s="163">
        <v>649348.1</v>
      </c>
      <c r="F493" s="163">
        <v>429290.8</v>
      </c>
      <c r="G493" s="163">
        <v>4500</v>
      </c>
      <c r="H493" s="163">
        <v>0</v>
      </c>
      <c r="I493" s="163">
        <v>0</v>
      </c>
      <c r="J493" s="163">
        <v>0</v>
      </c>
      <c r="K493" s="163">
        <v>0</v>
      </c>
      <c r="L493" s="163">
        <v>0</v>
      </c>
      <c r="M493" s="163">
        <v>0</v>
      </c>
      <c r="N493" s="110">
        <f t="shared" si="8"/>
        <v>649348.1</v>
      </c>
    </row>
    <row r="494" spans="1:19" ht="28.5" customHeight="1" x14ac:dyDescent="0.25">
      <c r="A494" s="111" t="s">
        <v>1064</v>
      </c>
      <c r="B494" s="111" t="s">
        <v>1047</v>
      </c>
      <c r="C494" s="112" t="s">
        <v>1065</v>
      </c>
      <c r="D494" s="130">
        <v>649348.1</v>
      </c>
      <c r="E494" s="130">
        <v>649348.1</v>
      </c>
      <c r="F494" s="130">
        <v>429290.8</v>
      </c>
      <c r="G494" s="130">
        <v>4500</v>
      </c>
      <c r="H494" s="130">
        <v>0</v>
      </c>
      <c r="I494" s="130">
        <v>0</v>
      </c>
      <c r="J494" s="130">
        <v>0</v>
      </c>
      <c r="K494" s="130">
        <v>0</v>
      </c>
      <c r="L494" s="130">
        <v>0</v>
      </c>
      <c r="M494" s="130">
        <v>0</v>
      </c>
      <c r="N494" s="114">
        <f t="shared" si="8"/>
        <v>649348.1</v>
      </c>
      <c r="O494" s="115"/>
      <c r="P494" s="88" t="s">
        <v>1065</v>
      </c>
      <c r="Q494" s="88" t="s">
        <v>51</v>
      </c>
      <c r="R494" s="88" t="s">
        <v>51</v>
      </c>
      <c r="S494" s="88" t="s">
        <v>51</v>
      </c>
    </row>
    <row r="495" spans="1:19" ht="27.6" x14ac:dyDescent="0.25">
      <c r="A495" s="107" t="s">
        <v>1066</v>
      </c>
      <c r="B495" s="107"/>
      <c r="C495" s="108" t="s">
        <v>1067</v>
      </c>
      <c r="D495" s="163">
        <v>927751.9</v>
      </c>
      <c r="E495" s="163">
        <v>927751.9</v>
      </c>
      <c r="F495" s="163">
        <v>734506.2</v>
      </c>
      <c r="G495" s="163">
        <v>7231.5</v>
      </c>
      <c r="H495" s="163">
        <v>0</v>
      </c>
      <c r="I495" s="163">
        <v>0</v>
      </c>
      <c r="J495" s="163">
        <v>0</v>
      </c>
      <c r="K495" s="163">
        <v>0</v>
      </c>
      <c r="L495" s="163">
        <v>0</v>
      </c>
      <c r="M495" s="163">
        <v>0</v>
      </c>
      <c r="N495" s="110">
        <f t="shared" si="8"/>
        <v>927751.9</v>
      </c>
    </row>
    <row r="496" spans="1:19" ht="26.4" x14ac:dyDescent="0.25">
      <c r="A496" s="111" t="s">
        <v>1068</v>
      </c>
      <c r="B496" s="111" t="s">
        <v>1047</v>
      </c>
      <c r="C496" s="112" t="s">
        <v>1069</v>
      </c>
      <c r="D496" s="130">
        <v>927751.9</v>
      </c>
      <c r="E496" s="130">
        <v>927751.9</v>
      </c>
      <c r="F496" s="130">
        <v>734506.2</v>
      </c>
      <c r="G496" s="130">
        <v>7231.5</v>
      </c>
      <c r="H496" s="130">
        <v>0</v>
      </c>
      <c r="I496" s="130">
        <v>0</v>
      </c>
      <c r="J496" s="130">
        <v>0</v>
      </c>
      <c r="K496" s="130">
        <v>0</v>
      </c>
      <c r="L496" s="130">
        <v>0</v>
      </c>
      <c r="M496" s="130">
        <v>0</v>
      </c>
      <c r="N496" s="114">
        <f t="shared" si="8"/>
        <v>927751.9</v>
      </c>
      <c r="O496" s="115"/>
      <c r="P496" s="88" t="s">
        <v>1069</v>
      </c>
      <c r="Q496" s="88" t="s">
        <v>51</v>
      </c>
      <c r="R496" s="88" t="s">
        <v>51</v>
      </c>
      <c r="S496" s="88" t="s">
        <v>51</v>
      </c>
    </row>
    <row r="497" spans="1:19" ht="27.6" x14ac:dyDescent="0.25">
      <c r="A497" s="107" t="s">
        <v>1070</v>
      </c>
      <c r="B497" s="107"/>
      <c r="C497" s="108" t="s">
        <v>1071</v>
      </c>
      <c r="D497" s="163">
        <v>2855168.7</v>
      </c>
      <c r="E497" s="163">
        <v>2828154.5</v>
      </c>
      <c r="F497" s="163">
        <v>1663098.9</v>
      </c>
      <c r="G497" s="163">
        <v>91461.2</v>
      </c>
      <c r="H497" s="163">
        <v>27014.2</v>
      </c>
      <c r="I497" s="163">
        <v>6928.1</v>
      </c>
      <c r="J497" s="163">
        <v>6607.5</v>
      </c>
      <c r="K497" s="163">
        <v>0</v>
      </c>
      <c r="L497" s="163">
        <v>2099.6</v>
      </c>
      <c r="M497" s="163">
        <v>320.60000000000002</v>
      </c>
      <c r="N497" s="110">
        <f t="shared" si="8"/>
        <v>2862096.8000000003</v>
      </c>
    </row>
    <row r="498" spans="1:19" ht="35.25" customHeight="1" x14ac:dyDescent="0.25">
      <c r="A498" s="111" t="s">
        <v>1072</v>
      </c>
      <c r="B498" s="111" t="s">
        <v>1047</v>
      </c>
      <c r="C498" s="112" t="s">
        <v>1073</v>
      </c>
      <c r="D498" s="125">
        <v>2205168.7000000002</v>
      </c>
      <c r="E498" s="125">
        <v>2178154.5</v>
      </c>
      <c r="F498" s="125">
        <v>1663098.9</v>
      </c>
      <c r="G498" s="125">
        <v>91461.2</v>
      </c>
      <c r="H498" s="125">
        <v>27014.2</v>
      </c>
      <c r="I498" s="125">
        <v>6928.1</v>
      </c>
      <c r="J498" s="125">
        <v>6607.5</v>
      </c>
      <c r="K498" s="125">
        <v>0</v>
      </c>
      <c r="L498" s="125">
        <v>2099.6</v>
      </c>
      <c r="M498" s="125">
        <v>320.60000000000002</v>
      </c>
      <c r="N498" s="114">
        <f t="shared" si="8"/>
        <v>2212096.8000000003</v>
      </c>
      <c r="O498" s="115"/>
      <c r="P498" s="88" t="s">
        <v>1073</v>
      </c>
      <c r="Q498" s="88" t="s">
        <v>51</v>
      </c>
      <c r="R498" s="88" t="s">
        <v>51</v>
      </c>
      <c r="S498" s="88" t="s">
        <v>51</v>
      </c>
    </row>
    <row r="499" spans="1:19" ht="146.25" customHeight="1" x14ac:dyDescent="0.25">
      <c r="A499" s="111" t="s">
        <v>1074</v>
      </c>
      <c r="B499" s="111" t="s">
        <v>337</v>
      </c>
      <c r="C499" s="112" t="s">
        <v>1075</v>
      </c>
      <c r="D499" s="114">
        <v>50000</v>
      </c>
      <c r="E499" s="114">
        <v>50000</v>
      </c>
      <c r="F499" s="114">
        <v>0</v>
      </c>
      <c r="G499" s="114">
        <v>0</v>
      </c>
      <c r="H499" s="114">
        <v>0</v>
      </c>
      <c r="I499" s="114">
        <v>0</v>
      </c>
      <c r="J499" s="114">
        <v>0</v>
      </c>
      <c r="K499" s="114">
        <v>0</v>
      </c>
      <c r="L499" s="114">
        <v>0</v>
      </c>
      <c r="M499" s="114">
        <v>0</v>
      </c>
      <c r="N499" s="114">
        <f t="shared" si="8"/>
        <v>50000</v>
      </c>
      <c r="O499" s="115"/>
      <c r="P499" s="88" t="s">
        <v>1076</v>
      </c>
      <c r="Q499" s="88" t="s">
        <v>1077</v>
      </c>
      <c r="R499" s="88" t="s">
        <v>51</v>
      </c>
      <c r="S499" s="88" t="s">
        <v>51</v>
      </c>
    </row>
    <row r="500" spans="1:19" ht="29.25" customHeight="1" x14ac:dyDescent="0.25">
      <c r="A500" s="111" t="s">
        <v>1078</v>
      </c>
      <c r="B500" s="111" t="s">
        <v>49</v>
      </c>
      <c r="C500" s="112" t="s">
        <v>1079</v>
      </c>
      <c r="D500" s="114">
        <v>600000</v>
      </c>
      <c r="E500" s="114">
        <v>600000</v>
      </c>
      <c r="F500" s="114">
        <v>0</v>
      </c>
      <c r="G500" s="114">
        <v>0</v>
      </c>
      <c r="H500" s="114">
        <v>0</v>
      </c>
      <c r="I500" s="114">
        <v>0</v>
      </c>
      <c r="J500" s="114">
        <v>0</v>
      </c>
      <c r="K500" s="114">
        <v>0</v>
      </c>
      <c r="L500" s="114">
        <v>0</v>
      </c>
      <c r="M500" s="114">
        <v>0</v>
      </c>
      <c r="N500" s="114">
        <f t="shared" si="8"/>
        <v>600000</v>
      </c>
      <c r="O500" s="115"/>
      <c r="P500" s="88" t="s">
        <v>1079</v>
      </c>
      <c r="Q500" s="88" t="s">
        <v>51</v>
      </c>
      <c r="R500" s="88" t="s">
        <v>51</v>
      </c>
      <c r="S500" s="88" t="s">
        <v>51</v>
      </c>
    </row>
    <row r="501" spans="1:19" ht="17.25" customHeight="1" x14ac:dyDescent="0.25">
      <c r="A501" s="107" t="s">
        <v>1080</v>
      </c>
      <c r="B501" s="107"/>
      <c r="C501" s="108" t="s">
        <v>1081</v>
      </c>
      <c r="D501" s="153">
        <v>562141.80000000005</v>
      </c>
      <c r="E501" s="153">
        <v>562141.80000000005</v>
      </c>
      <c r="F501" s="153">
        <v>427815.6</v>
      </c>
      <c r="G501" s="153">
        <v>13392</v>
      </c>
      <c r="H501" s="153">
        <v>0</v>
      </c>
      <c r="I501" s="153">
        <v>431.3</v>
      </c>
      <c r="J501" s="153">
        <v>255</v>
      </c>
      <c r="K501" s="153">
        <v>0</v>
      </c>
      <c r="L501" s="153">
        <v>0</v>
      </c>
      <c r="M501" s="153">
        <v>176.3</v>
      </c>
      <c r="N501" s="110">
        <f t="shared" si="8"/>
        <v>562573.10000000009</v>
      </c>
    </row>
    <row r="502" spans="1:19" ht="27.3" customHeight="1" x14ac:dyDescent="0.25">
      <c r="A502" s="111" t="s">
        <v>1082</v>
      </c>
      <c r="B502" s="111" t="s">
        <v>1047</v>
      </c>
      <c r="C502" s="112" t="s">
        <v>1083</v>
      </c>
      <c r="D502" s="113">
        <v>562141.80000000005</v>
      </c>
      <c r="E502" s="113">
        <v>562141.80000000005</v>
      </c>
      <c r="F502" s="113">
        <v>427815.6</v>
      </c>
      <c r="G502" s="113">
        <v>13392</v>
      </c>
      <c r="H502" s="113">
        <v>0</v>
      </c>
      <c r="I502" s="113">
        <v>431.3</v>
      </c>
      <c r="J502" s="113">
        <v>255</v>
      </c>
      <c r="K502" s="113">
        <v>0</v>
      </c>
      <c r="L502" s="113">
        <v>0</v>
      </c>
      <c r="M502" s="113">
        <v>176.3</v>
      </c>
      <c r="N502" s="114">
        <f t="shared" si="8"/>
        <v>562573.10000000009</v>
      </c>
      <c r="O502" s="115"/>
      <c r="P502" s="88" t="s">
        <v>1083</v>
      </c>
      <c r="Q502" s="88" t="s">
        <v>51</v>
      </c>
      <c r="R502" s="88" t="s">
        <v>51</v>
      </c>
      <c r="S502" s="88" t="s">
        <v>51</v>
      </c>
    </row>
    <row r="503" spans="1:19" ht="13.8" x14ac:dyDescent="0.25">
      <c r="A503" s="107" t="s">
        <v>1084</v>
      </c>
      <c r="B503" s="107"/>
      <c r="C503" s="108" t="s">
        <v>1085</v>
      </c>
      <c r="D503" s="163">
        <v>3546871</v>
      </c>
      <c r="E503" s="163">
        <v>3406609.7</v>
      </c>
      <c r="F503" s="163">
        <v>2622668.2000000002</v>
      </c>
      <c r="G503" s="163">
        <v>109860.9</v>
      </c>
      <c r="H503" s="163">
        <v>140261.29999999999</v>
      </c>
      <c r="I503" s="163">
        <v>132150.79999999999</v>
      </c>
      <c r="J503" s="163">
        <v>15647.800000000001</v>
      </c>
      <c r="K503" s="163">
        <v>0</v>
      </c>
      <c r="L503" s="163">
        <v>0</v>
      </c>
      <c r="M503" s="163">
        <v>116503</v>
      </c>
      <c r="N503" s="110">
        <f t="shared" si="8"/>
        <v>3679021.8</v>
      </c>
    </row>
    <row r="504" spans="1:19" ht="26.25" customHeight="1" x14ac:dyDescent="0.25">
      <c r="A504" s="111" t="s">
        <v>1086</v>
      </c>
      <c r="B504" s="111" t="s">
        <v>1047</v>
      </c>
      <c r="C504" s="112" t="s">
        <v>1087</v>
      </c>
      <c r="D504" s="132">
        <v>3546871</v>
      </c>
      <c r="E504" s="132">
        <v>3406609.7</v>
      </c>
      <c r="F504" s="132">
        <v>2622668.2000000002</v>
      </c>
      <c r="G504" s="132">
        <v>109860.9</v>
      </c>
      <c r="H504" s="132">
        <v>140261.29999999999</v>
      </c>
      <c r="I504" s="132">
        <v>10210.9</v>
      </c>
      <c r="J504" s="132">
        <v>8664.1</v>
      </c>
      <c r="K504" s="132">
        <v>0</v>
      </c>
      <c r="L504" s="132">
        <v>0</v>
      </c>
      <c r="M504" s="132">
        <v>1546.8</v>
      </c>
      <c r="N504" s="114">
        <f t="shared" si="8"/>
        <v>3557081.9</v>
      </c>
      <c r="O504" s="115"/>
      <c r="P504" s="88" t="s">
        <v>1087</v>
      </c>
      <c r="Q504" s="88" t="s">
        <v>51</v>
      </c>
      <c r="R504" s="88" t="s">
        <v>51</v>
      </c>
      <c r="S504" s="88" t="s">
        <v>51</v>
      </c>
    </row>
    <row r="505" spans="1:19" ht="54.75" customHeight="1" x14ac:dyDescent="0.25">
      <c r="A505" s="111" t="s">
        <v>1088</v>
      </c>
      <c r="B505" s="111" t="s">
        <v>1047</v>
      </c>
      <c r="C505" s="112" t="s">
        <v>1089</v>
      </c>
      <c r="D505" s="114">
        <v>0</v>
      </c>
      <c r="E505" s="114">
        <v>0</v>
      </c>
      <c r="F505" s="114">
        <v>0</v>
      </c>
      <c r="G505" s="114">
        <v>0</v>
      </c>
      <c r="H505" s="114">
        <v>0</v>
      </c>
      <c r="I505" s="114">
        <v>21939.9</v>
      </c>
      <c r="J505" s="114">
        <v>5000</v>
      </c>
      <c r="K505" s="114">
        <v>0</v>
      </c>
      <c r="L505" s="114">
        <v>0</v>
      </c>
      <c r="M505" s="114">
        <v>16939.900000000001</v>
      </c>
      <c r="N505" s="114">
        <f t="shared" si="8"/>
        <v>21939.9</v>
      </c>
      <c r="O505" s="115"/>
      <c r="P505" s="88" t="s">
        <v>1089</v>
      </c>
      <c r="Q505" s="88" t="s">
        <v>51</v>
      </c>
      <c r="R505" s="88" t="s">
        <v>51</v>
      </c>
      <c r="S505" s="88" t="s">
        <v>51</v>
      </c>
    </row>
    <row r="506" spans="1:19" ht="49.5" customHeight="1" x14ac:dyDescent="0.25">
      <c r="A506" s="111" t="s">
        <v>1090</v>
      </c>
      <c r="B506" s="111" t="s">
        <v>1047</v>
      </c>
      <c r="C506" s="112" t="s">
        <v>1091</v>
      </c>
      <c r="D506" s="114">
        <v>0</v>
      </c>
      <c r="E506" s="114">
        <v>0</v>
      </c>
      <c r="F506" s="114">
        <v>0</v>
      </c>
      <c r="G506" s="114">
        <v>0</v>
      </c>
      <c r="H506" s="114">
        <v>0</v>
      </c>
      <c r="I506" s="114">
        <v>100000</v>
      </c>
      <c r="J506" s="114">
        <v>1983.7</v>
      </c>
      <c r="K506" s="114">
        <v>0</v>
      </c>
      <c r="L506" s="114">
        <v>0</v>
      </c>
      <c r="M506" s="114">
        <v>98016.3</v>
      </c>
      <c r="N506" s="114">
        <f t="shared" si="8"/>
        <v>100000</v>
      </c>
      <c r="O506" s="115"/>
      <c r="P506" s="88" t="s">
        <v>1091</v>
      </c>
      <c r="Q506" s="88" t="s">
        <v>51</v>
      </c>
      <c r="R506" s="88" t="s">
        <v>51</v>
      </c>
      <c r="S506" s="88" t="s">
        <v>51</v>
      </c>
    </row>
    <row r="507" spans="1:19" ht="27.6" x14ac:dyDescent="0.25">
      <c r="A507" s="107" t="s">
        <v>1092</v>
      </c>
      <c r="B507" s="107"/>
      <c r="C507" s="108" t="s">
        <v>1093</v>
      </c>
      <c r="D507" s="153">
        <v>7703349.7000000002</v>
      </c>
      <c r="E507" s="153">
        <v>7628359.5999999996</v>
      </c>
      <c r="F507" s="153">
        <v>5209873.2</v>
      </c>
      <c r="G507" s="153">
        <v>283444.90000000002</v>
      </c>
      <c r="H507" s="153">
        <v>74990.100000000006</v>
      </c>
      <c r="I507" s="153">
        <v>516988</v>
      </c>
      <c r="J507" s="153">
        <v>513726.5</v>
      </c>
      <c r="K507" s="153">
        <v>0</v>
      </c>
      <c r="L507" s="153">
        <v>183.9</v>
      </c>
      <c r="M507" s="153">
        <v>3261.5</v>
      </c>
      <c r="N507" s="110">
        <f t="shared" si="8"/>
        <v>8220337.7000000002</v>
      </c>
    </row>
    <row r="508" spans="1:19" ht="26.4" x14ac:dyDescent="0.25">
      <c r="A508" s="111" t="s">
        <v>1094</v>
      </c>
      <c r="B508" s="111" t="s">
        <v>1047</v>
      </c>
      <c r="C508" s="112" t="s">
        <v>1095</v>
      </c>
      <c r="D508" s="113">
        <v>7703349.7000000002</v>
      </c>
      <c r="E508" s="113">
        <v>7628359.5999999996</v>
      </c>
      <c r="F508" s="113">
        <v>5209873.2</v>
      </c>
      <c r="G508" s="113">
        <v>283444.90000000002</v>
      </c>
      <c r="H508" s="113">
        <v>74990.100000000006</v>
      </c>
      <c r="I508" s="113">
        <v>516988</v>
      </c>
      <c r="J508" s="113">
        <v>513726.5</v>
      </c>
      <c r="K508" s="113">
        <v>0</v>
      </c>
      <c r="L508" s="113">
        <v>183.9</v>
      </c>
      <c r="M508" s="113">
        <v>3261.5</v>
      </c>
      <c r="N508" s="114">
        <f t="shared" si="8"/>
        <v>8220337.7000000002</v>
      </c>
      <c r="O508" s="115"/>
      <c r="P508" s="88" t="s">
        <v>1095</v>
      </c>
      <c r="Q508" s="88" t="s">
        <v>51</v>
      </c>
      <c r="R508" s="88" t="s">
        <v>51</v>
      </c>
      <c r="S508" s="88" t="s">
        <v>51</v>
      </c>
    </row>
    <row r="509" spans="1:19" ht="27.6" x14ac:dyDescent="0.25">
      <c r="A509" s="107" t="s">
        <v>1096</v>
      </c>
      <c r="B509" s="107"/>
      <c r="C509" s="108" t="s">
        <v>1097</v>
      </c>
      <c r="D509" s="163">
        <v>0</v>
      </c>
      <c r="E509" s="163">
        <v>0</v>
      </c>
      <c r="F509" s="163">
        <v>0</v>
      </c>
      <c r="G509" s="163">
        <v>0</v>
      </c>
      <c r="H509" s="163">
        <v>0</v>
      </c>
      <c r="I509" s="163">
        <v>0</v>
      </c>
      <c r="J509" s="163">
        <v>0</v>
      </c>
      <c r="K509" s="163">
        <v>0</v>
      </c>
      <c r="L509" s="163">
        <v>0</v>
      </c>
      <c r="M509" s="163">
        <v>0</v>
      </c>
      <c r="N509" s="110">
        <f t="shared" si="8"/>
        <v>0</v>
      </c>
    </row>
    <row r="510" spans="1:19" ht="39.6" x14ac:dyDescent="0.25">
      <c r="A510" s="111" t="s">
        <v>1098</v>
      </c>
      <c r="B510" s="111" t="s">
        <v>1047</v>
      </c>
      <c r="C510" s="112" t="s">
        <v>1099</v>
      </c>
      <c r="D510" s="113">
        <v>0</v>
      </c>
      <c r="E510" s="113">
        <v>0</v>
      </c>
      <c r="F510" s="113">
        <v>0</v>
      </c>
      <c r="G510" s="113">
        <v>0</v>
      </c>
      <c r="H510" s="113">
        <v>0</v>
      </c>
      <c r="I510" s="113">
        <v>0</v>
      </c>
      <c r="J510" s="113">
        <v>0</v>
      </c>
      <c r="K510" s="113">
        <v>0</v>
      </c>
      <c r="L510" s="113">
        <v>0</v>
      </c>
      <c r="M510" s="113">
        <v>0</v>
      </c>
      <c r="N510" s="114">
        <f t="shared" si="8"/>
        <v>0</v>
      </c>
      <c r="O510" s="115"/>
      <c r="P510" s="88" t="s">
        <v>1099</v>
      </c>
      <c r="Q510" s="88" t="s">
        <v>51</v>
      </c>
      <c r="R510" s="88" t="s">
        <v>51</v>
      </c>
      <c r="S510" s="88" t="s">
        <v>51</v>
      </c>
    </row>
    <row r="511" spans="1:19" ht="27.6" x14ac:dyDescent="0.25">
      <c r="A511" s="107" t="s">
        <v>1100</v>
      </c>
      <c r="B511" s="107"/>
      <c r="C511" s="108" t="s">
        <v>1101</v>
      </c>
      <c r="D511" s="134">
        <v>117156.7</v>
      </c>
      <c r="E511" s="134">
        <v>117156.7</v>
      </c>
      <c r="F511" s="134">
        <v>87351.6</v>
      </c>
      <c r="G511" s="134">
        <v>2351.1</v>
      </c>
      <c r="H511" s="134">
        <v>0</v>
      </c>
      <c r="I511" s="134">
        <v>3617.4</v>
      </c>
      <c r="J511" s="134">
        <v>3617.4</v>
      </c>
      <c r="K511" s="134">
        <v>2339.6999999999998</v>
      </c>
      <c r="L511" s="134">
        <v>171.6</v>
      </c>
      <c r="M511" s="134">
        <v>0</v>
      </c>
      <c r="N511" s="110">
        <f t="shared" si="8"/>
        <v>120774.09999999999</v>
      </c>
    </row>
    <row r="512" spans="1:19" ht="28.5" customHeight="1" x14ac:dyDescent="0.25">
      <c r="A512" s="111" t="s">
        <v>1102</v>
      </c>
      <c r="B512" s="111" t="s">
        <v>1047</v>
      </c>
      <c r="C512" s="112" t="s">
        <v>1103</v>
      </c>
      <c r="D512" s="113">
        <v>114361.9</v>
      </c>
      <c r="E512" s="113">
        <v>114361.9</v>
      </c>
      <c r="F512" s="113">
        <v>85318.1</v>
      </c>
      <c r="G512" s="113">
        <v>2177.3000000000002</v>
      </c>
      <c r="H512" s="113">
        <v>0</v>
      </c>
      <c r="I512" s="113">
        <v>0</v>
      </c>
      <c r="J512" s="113">
        <v>0</v>
      </c>
      <c r="K512" s="113">
        <v>0</v>
      </c>
      <c r="L512" s="113">
        <v>0</v>
      </c>
      <c r="M512" s="113">
        <v>0</v>
      </c>
      <c r="N512" s="114">
        <f t="shared" si="8"/>
        <v>114361.9</v>
      </c>
      <c r="O512" s="115"/>
      <c r="P512" s="88" t="s">
        <v>1103</v>
      </c>
      <c r="Q512" s="88" t="s">
        <v>51</v>
      </c>
      <c r="R512" s="88" t="s">
        <v>51</v>
      </c>
      <c r="S512" s="88" t="s">
        <v>51</v>
      </c>
    </row>
    <row r="513" spans="1:19" ht="67.5" customHeight="1" x14ac:dyDescent="0.25">
      <c r="A513" s="111" t="s">
        <v>1104</v>
      </c>
      <c r="B513" s="111" t="s">
        <v>110</v>
      </c>
      <c r="C513" s="112" t="s">
        <v>1105</v>
      </c>
      <c r="D513" s="118">
        <v>2794.8</v>
      </c>
      <c r="E513" s="118">
        <v>2794.8</v>
      </c>
      <c r="F513" s="118">
        <v>2033.5</v>
      </c>
      <c r="G513" s="118">
        <v>173.8</v>
      </c>
      <c r="H513" s="118">
        <v>0</v>
      </c>
      <c r="I513" s="118">
        <v>3617.4</v>
      </c>
      <c r="J513" s="118">
        <v>3617.4</v>
      </c>
      <c r="K513" s="118">
        <v>2339.6999999999998</v>
      </c>
      <c r="L513" s="118">
        <v>171.6</v>
      </c>
      <c r="M513" s="118">
        <v>0</v>
      </c>
      <c r="N513" s="114">
        <f t="shared" si="8"/>
        <v>6412.2000000000007</v>
      </c>
      <c r="O513" s="115"/>
      <c r="P513" s="88" t="s">
        <v>1105</v>
      </c>
      <c r="Q513" s="88" t="s">
        <v>51</v>
      </c>
      <c r="R513" s="88" t="s">
        <v>51</v>
      </c>
      <c r="S513" s="88" t="s">
        <v>51</v>
      </c>
    </row>
    <row r="514" spans="1:19" ht="42" customHeight="1" x14ac:dyDescent="0.25">
      <c r="A514" s="120" t="s">
        <v>45</v>
      </c>
      <c r="B514" s="107"/>
      <c r="C514" s="121" t="s">
        <v>46</v>
      </c>
      <c r="D514" s="105">
        <v>233073852.19999999</v>
      </c>
      <c r="E514" s="105">
        <v>162970820</v>
      </c>
      <c r="F514" s="105">
        <v>0</v>
      </c>
      <c r="G514" s="105">
        <v>0</v>
      </c>
      <c r="H514" s="105">
        <v>252714.6</v>
      </c>
      <c r="I514" s="105">
        <v>1516300</v>
      </c>
      <c r="J514" s="105">
        <v>550000</v>
      </c>
      <c r="K514" s="105">
        <v>0</v>
      </c>
      <c r="L514" s="105">
        <v>0</v>
      </c>
      <c r="M514" s="105">
        <v>966300</v>
      </c>
      <c r="N514" s="122">
        <f t="shared" ref="N514:N578" si="11">I514+D514</f>
        <v>234590152.19999999</v>
      </c>
    </row>
    <row r="515" spans="1:19" ht="44.25" customHeight="1" x14ac:dyDescent="0.25">
      <c r="A515" s="107" t="s">
        <v>47</v>
      </c>
      <c r="B515" s="107"/>
      <c r="C515" s="108" t="s">
        <v>46</v>
      </c>
      <c r="D515" s="109">
        <v>233073852.20000002</v>
      </c>
      <c r="E515" s="109">
        <v>162970820</v>
      </c>
      <c r="F515" s="109">
        <v>0</v>
      </c>
      <c r="G515" s="109">
        <v>0</v>
      </c>
      <c r="H515" s="109">
        <v>252714.6</v>
      </c>
      <c r="I515" s="109">
        <v>1516300</v>
      </c>
      <c r="J515" s="109">
        <v>550000</v>
      </c>
      <c r="K515" s="109">
        <v>0</v>
      </c>
      <c r="L515" s="109">
        <v>0</v>
      </c>
      <c r="M515" s="109">
        <v>966300</v>
      </c>
      <c r="N515" s="110">
        <f t="shared" si="11"/>
        <v>234590152.20000002</v>
      </c>
    </row>
    <row r="516" spans="1:19" hidden="1" x14ac:dyDescent="0.25">
      <c r="A516" s="111" t="s">
        <v>48</v>
      </c>
      <c r="B516" s="111" t="s">
        <v>49</v>
      </c>
      <c r="C516" s="112" t="s">
        <v>50</v>
      </c>
      <c r="D516" s="178">
        <v>6500000</v>
      </c>
      <c r="E516" s="178">
        <v>0</v>
      </c>
      <c r="F516" s="178">
        <v>0</v>
      </c>
      <c r="G516" s="178">
        <v>0</v>
      </c>
      <c r="H516" s="178">
        <v>0</v>
      </c>
      <c r="I516" s="178">
        <v>0</v>
      </c>
      <c r="J516" s="178">
        <v>0</v>
      </c>
      <c r="K516" s="178">
        <v>0</v>
      </c>
      <c r="L516" s="178">
        <v>0</v>
      </c>
      <c r="M516" s="178">
        <v>0</v>
      </c>
      <c r="N516" s="114">
        <f t="shared" si="11"/>
        <v>6500000</v>
      </c>
      <c r="O516" s="115"/>
      <c r="P516" s="88" t="s">
        <v>50</v>
      </c>
      <c r="Q516" s="88" t="s">
        <v>51</v>
      </c>
      <c r="R516" s="88" t="s">
        <v>51</v>
      </c>
      <c r="S516" s="88" t="s">
        <v>51</v>
      </c>
    </row>
    <row r="517" spans="1:19" hidden="1" x14ac:dyDescent="0.25">
      <c r="A517" s="111" t="s">
        <v>52</v>
      </c>
      <c r="B517" s="111" t="s">
        <v>53</v>
      </c>
      <c r="C517" s="112" t="s">
        <v>54</v>
      </c>
      <c r="D517" s="114">
        <v>13282363.1</v>
      </c>
      <c r="E517" s="114">
        <v>13282363.1</v>
      </c>
      <c r="F517" s="114">
        <v>0</v>
      </c>
      <c r="G517" s="114">
        <v>0</v>
      </c>
      <c r="H517" s="114">
        <v>0</v>
      </c>
      <c r="I517" s="114">
        <v>0</v>
      </c>
      <c r="J517" s="114">
        <v>0</v>
      </c>
      <c r="K517" s="114">
        <v>0</v>
      </c>
      <c r="L517" s="114">
        <v>0</v>
      </c>
      <c r="M517" s="114">
        <v>0</v>
      </c>
      <c r="N517" s="114">
        <f t="shared" si="11"/>
        <v>13282363.1</v>
      </c>
      <c r="O517" s="115"/>
      <c r="P517" s="88" t="s">
        <v>54</v>
      </c>
      <c r="Q517" s="88" t="s">
        <v>51</v>
      </c>
      <c r="R517" s="88" t="s">
        <v>51</v>
      </c>
      <c r="S517" s="88" t="s">
        <v>51</v>
      </c>
    </row>
    <row r="518" spans="1:19" ht="26.25" hidden="1" customHeight="1" x14ac:dyDescent="0.25">
      <c r="A518" s="111" t="s">
        <v>55</v>
      </c>
      <c r="B518" s="111" t="s">
        <v>53</v>
      </c>
      <c r="C518" s="112" t="s">
        <v>56</v>
      </c>
      <c r="D518" s="114">
        <v>8335063.2000000002</v>
      </c>
      <c r="E518" s="114">
        <v>8335063.2000000002</v>
      </c>
      <c r="F518" s="114">
        <v>0</v>
      </c>
      <c r="G518" s="114">
        <v>0</v>
      </c>
      <c r="H518" s="114">
        <v>0</v>
      </c>
      <c r="I518" s="114">
        <v>0</v>
      </c>
      <c r="J518" s="114">
        <v>0</v>
      </c>
      <c r="K518" s="114">
        <v>0</v>
      </c>
      <c r="L518" s="114">
        <v>0</v>
      </c>
      <c r="M518" s="114">
        <v>0</v>
      </c>
      <c r="N518" s="114">
        <f t="shared" si="11"/>
        <v>8335063.2000000002</v>
      </c>
      <c r="O518" s="115"/>
      <c r="P518" s="88" t="s">
        <v>56</v>
      </c>
      <c r="Q518" s="88" t="s">
        <v>51</v>
      </c>
      <c r="R518" s="88" t="s">
        <v>51</v>
      </c>
      <c r="S518" s="88" t="s">
        <v>51</v>
      </c>
    </row>
    <row r="519" spans="1:19" ht="15.75" hidden="1" customHeight="1" x14ac:dyDescent="0.25">
      <c r="A519" s="111" t="s">
        <v>57</v>
      </c>
      <c r="B519" s="111" t="s">
        <v>53</v>
      </c>
      <c r="C519" s="112" t="s">
        <v>58</v>
      </c>
      <c r="D519" s="152">
        <v>0</v>
      </c>
      <c r="E519" s="152">
        <v>0</v>
      </c>
      <c r="F519" s="152">
        <v>0</v>
      </c>
      <c r="G519" s="152">
        <v>0</v>
      </c>
      <c r="H519" s="152">
        <v>0</v>
      </c>
      <c r="I519" s="152">
        <v>0</v>
      </c>
      <c r="J519" s="152">
        <v>0</v>
      </c>
      <c r="K519" s="152">
        <v>0</v>
      </c>
      <c r="L519" s="152">
        <v>0</v>
      </c>
      <c r="M519" s="152">
        <v>0</v>
      </c>
      <c r="N519" s="114">
        <f t="shared" si="11"/>
        <v>0</v>
      </c>
      <c r="O519" s="115"/>
      <c r="P519" s="88" t="s">
        <v>58</v>
      </c>
      <c r="Q519" s="88" t="s">
        <v>51</v>
      </c>
      <c r="R519" s="88" t="s">
        <v>51</v>
      </c>
      <c r="S519" s="88" t="s">
        <v>51</v>
      </c>
    </row>
    <row r="520" spans="1:19" ht="14.25" hidden="1" customHeight="1" x14ac:dyDescent="0.25">
      <c r="A520" s="111" t="s">
        <v>59</v>
      </c>
      <c r="B520" s="111" t="s">
        <v>60</v>
      </c>
      <c r="C520" s="112" t="s">
        <v>61</v>
      </c>
      <c r="D520" s="113">
        <v>1000</v>
      </c>
      <c r="E520" s="113">
        <v>1000</v>
      </c>
      <c r="F520" s="113">
        <v>0</v>
      </c>
      <c r="G520" s="113">
        <v>0</v>
      </c>
      <c r="H520" s="113">
        <v>0</v>
      </c>
      <c r="I520" s="113">
        <v>0</v>
      </c>
      <c r="J520" s="113">
        <v>0</v>
      </c>
      <c r="K520" s="113">
        <v>0</v>
      </c>
      <c r="L520" s="113">
        <v>0</v>
      </c>
      <c r="M520" s="113">
        <v>0</v>
      </c>
      <c r="N520" s="114">
        <f t="shared" si="11"/>
        <v>1000</v>
      </c>
      <c r="O520" s="115"/>
      <c r="P520" s="88" t="s">
        <v>61</v>
      </c>
      <c r="Q520" s="88" t="s">
        <v>51</v>
      </c>
      <c r="R520" s="88" t="s">
        <v>51</v>
      </c>
      <c r="S520" s="88" t="s">
        <v>51</v>
      </c>
    </row>
    <row r="521" spans="1:19" ht="15.75" hidden="1" customHeight="1" x14ac:dyDescent="0.25">
      <c r="A521" s="111" t="s">
        <v>62</v>
      </c>
      <c r="B521" s="111" t="s">
        <v>63</v>
      </c>
      <c r="C521" s="112" t="s">
        <v>64</v>
      </c>
      <c r="D521" s="131">
        <v>141336510.90000001</v>
      </c>
      <c r="E521" s="131">
        <v>141336510.90000001</v>
      </c>
      <c r="F521" s="113">
        <v>0</v>
      </c>
      <c r="G521" s="113">
        <v>0</v>
      </c>
      <c r="H521" s="113">
        <v>0</v>
      </c>
      <c r="I521" s="113">
        <v>0</v>
      </c>
      <c r="J521" s="113">
        <v>0</v>
      </c>
      <c r="K521" s="113">
        <v>0</v>
      </c>
      <c r="L521" s="113">
        <v>0</v>
      </c>
      <c r="M521" s="113">
        <v>0</v>
      </c>
      <c r="N521" s="114">
        <f t="shared" si="11"/>
        <v>141336510.90000001</v>
      </c>
      <c r="O521" s="115"/>
      <c r="P521" s="88" t="s">
        <v>64</v>
      </c>
      <c r="Q521" s="88" t="s">
        <v>51</v>
      </c>
      <c r="R521" s="88" t="s">
        <v>51</v>
      </c>
      <c r="S521" s="88" t="s">
        <v>51</v>
      </c>
    </row>
    <row r="522" spans="1:19" ht="65.25" hidden="1" customHeight="1" x14ac:dyDescent="0.25">
      <c r="A522" s="111" t="s">
        <v>65</v>
      </c>
      <c r="B522" s="111" t="s">
        <v>53</v>
      </c>
      <c r="C522" s="112" t="s">
        <v>66</v>
      </c>
      <c r="D522" s="132">
        <v>6336.6</v>
      </c>
      <c r="E522" s="132">
        <v>5622</v>
      </c>
      <c r="F522" s="132">
        <v>0</v>
      </c>
      <c r="G522" s="132">
        <v>0</v>
      </c>
      <c r="H522" s="132">
        <v>714.6</v>
      </c>
      <c r="I522" s="132">
        <v>0</v>
      </c>
      <c r="J522" s="132">
        <v>0</v>
      </c>
      <c r="K522" s="132">
        <v>0</v>
      </c>
      <c r="L522" s="132">
        <v>0</v>
      </c>
      <c r="M522" s="132">
        <v>0</v>
      </c>
      <c r="N522" s="114">
        <f t="shared" si="11"/>
        <v>6336.6</v>
      </c>
      <c r="O522" s="115"/>
      <c r="P522" s="88" t="s">
        <v>66</v>
      </c>
      <c r="Q522" s="88" t="s">
        <v>51</v>
      </c>
      <c r="R522" s="88" t="s">
        <v>51</v>
      </c>
      <c r="S522" s="88" t="s">
        <v>51</v>
      </c>
    </row>
    <row r="523" spans="1:19" ht="56.25" customHeight="1" x14ac:dyDescent="0.25">
      <c r="A523" s="164" t="s">
        <v>67</v>
      </c>
      <c r="B523" s="164" t="s">
        <v>49</v>
      </c>
      <c r="C523" s="165" t="s">
        <v>68</v>
      </c>
      <c r="D523" s="141">
        <f>64614271.7-1263954.1</f>
        <v>63350317.600000001</v>
      </c>
      <c r="E523" s="141">
        <v>0</v>
      </c>
      <c r="F523" s="141">
        <v>0</v>
      </c>
      <c r="G523" s="141">
        <v>0</v>
      </c>
      <c r="H523" s="141">
        <v>0</v>
      </c>
      <c r="I523" s="141">
        <v>0</v>
      </c>
      <c r="J523" s="141">
        <v>0</v>
      </c>
      <c r="K523" s="141">
        <v>0</v>
      </c>
      <c r="L523" s="141">
        <v>0</v>
      </c>
      <c r="M523" s="141">
        <v>0</v>
      </c>
      <c r="N523" s="113">
        <f>D523+I523</f>
        <v>63350317.600000001</v>
      </c>
      <c r="O523" s="115"/>
    </row>
    <row r="524" spans="1:19" ht="68.25" customHeight="1" x14ac:dyDescent="0.25">
      <c r="A524" s="111" t="s">
        <v>1106</v>
      </c>
      <c r="B524" s="111" t="s">
        <v>49</v>
      </c>
      <c r="C524" s="112" t="s">
        <v>1107</v>
      </c>
      <c r="D524" s="114">
        <v>10260.799999999999</v>
      </c>
      <c r="E524" s="114">
        <v>10260.799999999999</v>
      </c>
      <c r="F524" s="114">
        <v>0</v>
      </c>
      <c r="G524" s="114">
        <v>0</v>
      </c>
      <c r="H524" s="114">
        <v>0</v>
      </c>
      <c r="I524" s="114">
        <v>0</v>
      </c>
      <c r="J524" s="114">
        <v>0</v>
      </c>
      <c r="K524" s="114">
        <v>0</v>
      </c>
      <c r="L524" s="114">
        <v>0</v>
      </c>
      <c r="M524" s="114">
        <v>0</v>
      </c>
      <c r="N524" s="114">
        <f t="shared" si="11"/>
        <v>10260.799999999999</v>
      </c>
      <c r="O524" s="115"/>
      <c r="P524" s="88" t="s">
        <v>1107</v>
      </c>
      <c r="Q524" s="88" t="s">
        <v>51</v>
      </c>
      <c r="R524" s="88" t="s">
        <v>51</v>
      </c>
      <c r="S524" s="88" t="s">
        <v>51</v>
      </c>
    </row>
    <row r="525" spans="1:19" ht="54.75" customHeight="1" x14ac:dyDescent="0.25">
      <c r="A525" s="111" t="s">
        <v>1108</v>
      </c>
      <c r="B525" s="111" t="s">
        <v>53</v>
      </c>
      <c r="C525" s="112" t="s">
        <v>1109</v>
      </c>
      <c r="D525" s="114">
        <v>0</v>
      </c>
      <c r="E525" s="114">
        <v>0</v>
      </c>
      <c r="F525" s="114">
        <v>0</v>
      </c>
      <c r="G525" s="114">
        <v>0</v>
      </c>
      <c r="H525" s="114">
        <v>0</v>
      </c>
      <c r="I525" s="114">
        <v>356300</v>
      </c>
      <c r="J525" s="114">
        <v>0</v>
      </c>
      <c r="K525" s="114">
        <v>0</v>
      </c>
      <c r="L525" s="114">
        <v>0</v>
      </c>
      <c r="M525" s="114">
        <v>356300</v>
      </c>
      <c r="N525" s="114">
        <f t="shared" si="11"/>
        <v>356300</v>
      </c>
      <c r="O525" s="115"/>
      <c r="P525" s="88" t="s">
        <v>1109</v>
      </c>
      <c r="Q525" s="88" t="s">
        <v>51</v>
      </c>
      <c r="R525" s="88" t="s">
        <v>51</v>
      </c>
      <c r="S525" s="88" t="s">
        <v>51</v>
      </c>
    </row>
    <row r="526" spans="1:19" ht="30" customHeight="1" x14ac:dyDescent="0.25">
      <c r="A526" s="111" t="s">
        <v>1110</v>
      </c>
      <c r="B526" s="111" t="s">
        <v>146</v>
      </c>
      <c r="C526" s="112" t="s">
        <v>1111</v>
      </c>
      <c r="D526" s="114">
        <v>0</v>
      </c>
      <c r="E526" s="114">
        <v>0</v>
      </c>
      <c r="F526" s="114">
        <v>0</v>
      </c>
      <c r="G526" s="114">
        <v>0</v>
      </c>
      <c r="H526" s="114">
        <v>0</v>
      </c>
      <c r="I526" s="114">
        <v>600000</v>
      </c>
      <c r="J526" s="114">
        <v>550000</v>
      </c>
      <c r="K526" s="114">
        <v>0</v>
      </c>
      <c r="L526" s="114">
        <v>0</v>
      </c>
      <c r="M526" s="114">
        <v>50000</v>
      </c>
      <c r="N526" s="114">
        <f t="shared" si="11"/>
        <v>600000</v>
      </c>
      <c r="O526" s="115"/>
      <c r="P526" s="88" t="s">
        <v>1111</v>
      </c>
      <c r="Q526" s="88" t="s">
        <v>51</v>
      </c>
      <c r="R526" s="88" t="s">
        <v>51</v>
      </c>
      <c r="S526" s="88" t="s">
        <v>51</v>
      </c>
    </row>
    <row r="527" spans="1:19" ht="57" customHeight="1" x14ac:dyDescent="0.25">
      <c r="A527" s="111" t="s">
        <v>1112</v>
      </c>
      <c r="B527" s="111" t="s">
        <v>53</v>
      </c>
      <c r="C527" s="112" t="s">
        <v>1113</v>
      </c>
      <c r="D527" s="119">
        <v>252000</v>
      </c>
      <c r="E527" s="119">
        <v>0</v>
      </c>
      <c r="F527" s="119">
        <v>0</v>
      </c>
      <c r="G527" s="119">
        <v>0</v>
      </c>
      <c r="H527" s="119">
        <v>252000</v>
      </c>
      <c r="I527" s="119">
        <v>560000</v>
      </c>
      <c r="J527" s="119">
        <v>0</v>
      </c>
      <c r="K527" s="119">
        <v>0</v>
      </c>
      <c r="L527" s="119">
        <v>0</v>
      </c>
      <c r="M527" s="119">
        <v>560000</v>
      </c>
      <c r="N527" s="114">
        <f t="shared" si="11"/>
        <v>812000</v>
      </c>
      <c r="O527" s="115"/>
      <c r="P527" s="88" t="s">
        <v>1113</v>
      </c>
      <c r="Q527" s="88" t="s">
        <v>51</v>
      </c>
      <c r="R527" s="88" t="s">
        <v>51</v>
      </c>
      <c r="S527" s="88" t="s">
        <v>51</v>
      </c>
    </row>
    <row r="528" spans="1:19" ht="16.5" customHeight="1" x14ac:dyDescent="0.25">
      <c r="A528" s="120" t="s">
        <v>1114</v>
      </c>
      <c r="B528" s="107"/>
      <c r="C528" s="121" t="s">
        <v>1115</v>
      </c>
      <c r="D528" s="105">
        <v>12583916.1</v>
      </c>
      <c r="E528" s="105">
        <v>12375408.6</v>
      </c>
      <c r="F528" s="105">
        <v>8028653.4000000004</v>
      </c>
      <c r="G528" s="105">
        <v>701600.1</v>
      </c>
      <c r="H528" s="105">
        <v>208507.5</v>
      </c>
      <c r="I528" s="105">
        <v>1334914.3</v>
      </c>
      <c r="J528" s="105">
        <v>1246677.3</v>
      </c>
      <c r="K528" s="105">
        <v>476017.2</v>
      </c>
      <c r="L528" s="105">
        <v>109847.7</v>
      </c>
      <c r="M528" s="105">
        <v>88237</v>
      </c>
      <c r="N528" s="122">
        <f t="shared" si="11"/>
        <v>13918830.4</v>
      </c>
    </row>
    <row r="529" spans="1:19" ht="27.6" x14ac:dyDescent="0.25">
      <c r="A529" s="107" t="s">
        <v>1116</v>
      </c>
      <c r="B529" s="107"/>
      <c r="C529" s="108" t="s">
        <v>1117</v>
      </c>
      <c r="D529" s="134">
        <v>11547299.700000001</v>
      </c>
      <c r="E529" s="134">
        <v>11349330</v>
      </c>
      <c r="F529" s="134">
        <v>7566490.5</v>
      </c>
      <c r="G529" s="134">
        <v>677930.1</v>
      </c>
      <c r="H529" s="134">
        <v>197969.7</v>
      </c>
      <c r="I529" s="134">
        <v>1312497.6000000001</v>
      </c>
      <c r="J529" s="134">
        <v>1225135.8</v>
      </c>
      <c r="K529" s="134">
        <v>463700.60000000003</v>
      </c>
      <c r="L529" s="134">
        <v>108730</v>
      </c>
      <c r="M529" s="134">
        <v>87361.8</v>
      </c>
      <c r="N529" s="110">
        <f t="shared" si="11"/>
        <v>12859797.300000001</v>
      </c>
    </row>
    <row r="530" spans="1:19" ht="26.4" x14ac:dyDescent="0.25">
      <c r="A530" s="111" t="s">
        <v>1118</v>
      </c>
      <c r="B530" s="111" t="s">
        <v>270</v>
      </c>
      <c r="C530" s="112" t="s">
        <v>1119</v>
      </c>
      <c r="D530" s="113">
        <v>3451392.6</v>
      </c>
      <c r="E530" s="113">
        <v>3451364.6</v>
      </c>
      <c r="F530" s="113">
        <v>2487878.4</v>
      </c>
      <c r="G530" s="113">
        <v>75833</v>
      </c>
      <c r="H530" s="113">
        <v>28</v>
      </c>
      <c r="I530" s="113">
        <v>913244.6</v>
      </c>
      <c r="J530" s="113">
        <v>841593</v>
      </c>
      <c r="K530" s="113">
        <v>288838.2</v>
      </c>
      <c r="L530" s="113">
        <v>72696</v>
      </c>
      <c r="M530" s="113">
        <v>71651.600000000006</v>
      </c>
      <c r="N530" s="114">
        <f t="shared" si="11"/>
        <v>4364637.2</v>
      </c>
      <c r="O530" s="115"/>
      <c r="P530" s="88" t="s">
        <v>1119</v>
      </c>
      <c r="Q530" s="88" t="s">
        <v>51</v>
      </c>
      <c r="R530" s="88" t="s">
        <v>51</v>
      </c>
      <c r="S530" s="88" t="s">
        <v>51</v>
      </c>
    </row>
    <row r="531" spans="1:19" ht="45.75" customHeight="1" x14ac:dyDescent="0.25">
      <c r="A531" s="111" t="s">
        <v>1120</v>
      </c>
      <c r="B531" s="111" t="s">
        <v>1121</v>
      </c>
      <c r="C531" s="112" t="s">
        <v>1122</v>
      </c>
      <c r="D531" s="118">
        <v>6552060.4000000004</v>
      </c>
      <c r="E531" s="118">
        <v>6371589</v>
      </c>
      <c r="F531" s="118">
        <v>4306221.4000000004</v>
      </c>
      <c r="G531" s="118">
        <v>583749.5</v>
      </c>
      <c r="H531" s="118">
        <v>180471.4</v>
      </c>
      <c r="I531" s="118">
        <v>276870.3</v>
      </c>
      <c r="J531" s="118">
        <v>274543.7</v>
      </c>
      <c r="K531" s="118">
        <v>108915</v>
      </c>
      <c r="L531" s="118">
        <v>27635.600000000002</v>
      </c>
      <c r="M531" s="118">
        <v>2326.6</v>
      </c>
      <c r="N531" s="114">
        <f t="shared" si="11"/>
        <v>6828930.7000000002</v>
      </c>
      <c r="O531" s="115"/>
      <c r="P531" s="88" t="s">
        <v>1122</v>
      </c>
      <c r="Q531" s="88" t="s">
        <v>51</v>
      </c>
      <c r="R531" s="88" t="s">
        <v>51</v>
      </c>
      <c r="S531" s="88" t="s">
        <v>51</v>
      </c>
    </row>
    <row r="532" spans="1:19" ht="26.4" x14ac:dyDescent="0.25">
      <c r="A532" s="111" t="s">
        <v>1123</v>
      </c>
      <c r="B532" s="111" t="s">
        <v>1121</v>
      </c>
      <c r="C532" s="112" t="s">
        <v>1124</v>
      </c>
      <c r="D532" s="123">
        <v>687860.5</v>
      </c>
      <c r="E532" s="123">
        <v>687860.5</v>
      </c>
      <c r="F532" s="123">
        <v>551362.4</v>
      </c>
      <c r="G532" s="123">
        <v>14540.7</v>
      </c>
      <c r="H532" s="123">
        <v>0</v>
      </c>
      <c r="I532" s="123">
        <v>0</v>
      </c>
      <c r="J532" s="123">
        <v>0</v>
      </c>
      <c r="K532" s="123">
        <v>0</v>
      </c>
      <c r="L532" s="123">
        <v>0</v>
      </c>
      <c r="M532" s="123">
        <v>0</v>
      </c>
      <c r="N532" s="114">
        <f t="shared" si="11"/>
        <v>687860.5</v>
      </c>
      <c r="O532" s="115"/>
      <c r="P532" s="88" t="s">
        <v>1124</v>
      </c>
      <c r="Q532" s="88" t="s">
        <v>51</v>
      </c>
      <c r="R532" s="88" t="s">
        <v>51</v>
      </c>
      <c r="S532" s="88" t="s">
        <v>51</v>
      </c>
    </row>
    <row r="533" spans="1:19" ht="58.5" customHeight="1" x14ac:dyDescent="0.25">
      <c r="A533" s="111" t="s">
        <v>1125</v>
      </c>
      <c r="B533" s="111" t="s">
        <v>511</v>
      </c>
      <c r="C533" s="112" t="s">
        <v>1126</v>
      </c>
      <c r="D533" s="114">
        <v>4728.3999999999996</v>
      </c>
      <c r="E533" s="114">
        <v>4728.3999999999996</v>
      </c>
      <c r="F533" s="114">
        <v>0</v>
      </c>
      <c r="G533" s="114">
        <v>3806.9</v>
      </c>
      <c r="H533" s="114">
        <v>0</v>
      </c>
      <c r="I533" s="114">
        <v>0</v>
      </c>
      <c r="J533" s="114">
        <v>0</v>
      </c>
      <c r="K533" s="114">
        <v>0</v>
      </c>
      <c r="L533" s="114">
        <v>0</v>
      </c>
      <c r="M533" s="114">
        <v>0</v>
      </c>
      <c r="N533" s="114">
        <f t="shared" si="11"/>
        <v>4728.3999999999996</v>
      </c>
      <c r="O533" s="115"/>
      <c r="P533" s="88" t="s">
        <v>1126</v>
      </c>
      <c r="Q533" s="88" t="s">
        <v>51</v>
      </c>
      <c r="R533" s="88" t="s">
        <v>51</v>
      </c>
      <c r="S533" s="88" t="s">
        <v>51</v>
      </c>
    </row>
    <row r="534" spans="1:19" ht="42.75" customHeight="1" x14ac:dyDescent="0.25">
      <c r="A534" s="111" t="s">
        <v>1127</v>
      </c>
      <c r="B534" s="111" t="s">
        <v>270</v>
      </c>
      <c r="C534" s="112" t="s">
        <v>1128</v>
      </c>
      <c r="D534" s="114">
        <v>264015.09999999998</v>
      </c>
      <c r="E534" s="114">
        <v>264015.09999999998</v>
      </c>
      <c r="F534" s="114">
        <v>221028.3</v>
      </c>
      <c r="G534" s="114">
        <v>0</v>
      </c>
      <c r="H534" s="114">
        <v>0</v>
      </c>
      <c r="I534" s="114">
        <v>106431.4</v>
      </c>
      <c r="J534" s="114">
        <v>93129.8</v>
      </c>
      <c r="K534" s="114">
        <v>56102.9</v>
      </c>
      <c r="L534" s="114">
        <v>5706.2</v>
      </c>
      <c r="M534" s="114">
        <v>13301.6</v>
      </c>
      <c r="N534" s="114">
        <f t="shared" si="11"/>
        <v>370446.5</v>
      </c>
      <c r="O534" s="115"/>
      <c r="P534" s="88" t="s">
        <v>1128</v>
      </c>
      <c r="Q534" s="88" t="s">
        <v>51</v>
      </c>
      <c r="R534" s="88" t="s">
        <v>51</v>
      </c>
      <c r="S534" s="88" t="s">
        <v>51</v>
      </c>
    </row>
    <row r="535" spans="1:19" ht="30.75" customHeight="1" x14ac:dyDescent="0.25">
      <c r="A535" s="111" t="s">
        <v>1129</v>
      </c>
      <c r="B535" s="111" t="s">
        <v>110</v>
      </c>
      <c r="C535" s="112" t="s">
        <v>1130</v>
      </c>
      <c r="D535" s="114">
        <v>0</v>
      </c>
      <c r="E535" s="114">
        <v>0</v>
      </c>
      <c r="F535" s="114">
        <v>0</v>
      </c>
      <c r="G535" s="114">
        <v>0</v>
      </c>
      <c r="H535" s="114">
        <v>0</v>
      </c>
      <c r="I535" s="114">
        <v>15951.3</v>
      </c>
      <c r="J535" s="114">
        <v>15869.3</v>
      </c>
      <c r="K535" s="114">
        <v>9844.5</v>
      </c>
      <c r="L535" s="114">
        <v>2692.2</v>
      </c>
      <c r="M535" s="114">
        <v>82</v>
      </c>
      <c r="N535" s="114">
        <f t="shared" si="11"/>
        <v>15951.3</v>
      </c>
      <c r="O535" s="115"/>
      <c r="P535" s="88" t="s">
        <v>1130</v>
      </c>
      <c r="Q535" s="88" t="s">
        <v>51</v>
      </c>
      <c r="R535" s="88" t="s">
        <v>51</v>
      </c>
      <c r="S535" s="88" t="s">
        <v>51</v>
      </c>
    </row>
    <row r="536" spans="1:19" ht="98.25" customHeight="1" x14ac:dyDescent="0.25">
      <c r="A536" s="111" t="s">
        <v>1131</v>
      </c>
      <c r="B536" s="111" t="s">
        <v>49</v>
      </c>
      <c r="C536" s="112" t="s">
        <v>1132</v>
      </c>
      <c r="D536" s="114">
        <v>527395</v>
      </c>
      <c r="E536" s="114">
        <v>527395</v>
      </c>
      <c r="F536" s="114">
        <v>0</v>
      </c>
      <c r="G536" s="114">
        <v>0</v>
      </c>
      <c r="H536" s="114">
        <v>0</v>
      </c>
      <c r="I536" s="114">
        <v>0</v>
      </c>
      <c r="J536" s="114">
        <v>0</v>
      </c>
      <c r="K536" s="114">
        <v>0</v>
      </c>
      <c r="L536" s="114">
        <v>0</v>
      </c>
      <c r="M536" s="114">
        <v>0</v>
      </c>
      <c r="N536" s="114">
        <f t="shared" si="11"/>
        <v>527395</v>
      </c>
      <c r="O536" s="115"/>
      <c r="P536" s="88" t="s">
        <v>1132</v>
      </c>
      <c r="Q536" s="88" t="s">
        <v>51</v>
      </c>
      <c r="R536" s="88" t="s">
        <v>51</v>
      </c>
      <c r="S536" s="88" t="s">
        <v>51</v>
      </c>
    </row>
    <row r="537" spans="1:19" ht="55.5" customHeight="1" x14ac:dyDescent="0.25">
      <c r="A537" s="111" t="s">
        <v>1133</v>
      </c>
      <c r="B537" s="111" t="s">
        <v>49</v>
      </c>
      <c r="C537" s="112" t="s">
        <v>1134</v>
      </c>
      <c r="D537" s="179">
        <v>42377.4</v>
      </c>
      <c r="E537" s="179">
        <v>42377.4</v>
      </c>
      <c r="F537" s="179">
        <v>0</v>
      </c>
      <c r="G537" s="179">
        <v>0</v>
      </c>
      <c r="H537" s="179">
        <v>0</v>
      </c>
      <c r="I537" s="179">
        <v>0</v>
      </c>
      <c r="J537" s="179">
        <v>0</v>
      </c>
      <c r="K537" s="179">
        <v>0</v>
      </c>
      <c r="L537" s="179">
        <v>0</v>
      </c>
      <c r="M537" s="179">
        <v>0</v>
      </c>
      <c r="N537" s="114">
        <f t="shared" si="11"/>
        <v>42377.4</v>
      </c>
      <c r="O537" s="115"/>
      <c r="P537" s="88" t="s">
        <v>1134</v>
      </c>
      <c r="Q537" s="88" t="s">
        <v>51</v>
      </c>
      <c r="R537" s="88" t="s">
        <v>51</v>
      </c>
      <c r="S537" s="88" t="s">
        <v>51</v>
      </c>
    </row>
    <row r="538" spans="1:19" ht="93" customHeight="1" x14ac:dyDescent="0.25">
      <c r="A538" s="111" t="s">
        <v>1135</v>
      </c>
      <c r="B538" s="111" t="s">
        <v>1121</v>
      </c>
      <c r="C538" s="112" t="s">
        <v>1136</v>
      </c>
      <c r="D538" s="132">
        <v>0</v>
      </c>
      <c r="E538" s="132">
        <v>0</v>
      </c>
      <c r="F538" s="132">
        <v>0</v>
      </c>
      <c r="G538" s="132">
        <v>0</v>
      </c>
      <c r="H538" s="132">
        <v>0</v>
      </c>
      <c r="I538" s="132">
        <v>0</v>
      </c>
      <c r="J538" s="132">
        <v>0</v>
      </c>
      <c r="K538" s="132">
        <v>0</v>
      </c>
      <c r="L538" s="132">
        <v>0</v>
      </c>
      <c r="M538" s="132">
        <v>0</v>
      </c>
      <c r="N538" s="114">
        <f t="shared" si="11"/>
        <v>0</v>
      </c>
      <c r="O538" s="115"/>
      <c r="P538" s="88" t="s">
        <v>1136</v>
      </c>
      <c r="Q538" s="88" t="s">
        <v>51</v>
      </c>
      <c r="R538" s="88" t="s">
        <v>51</v>
      </c>
      <c r="S538" s="88" t="s">
        <v>51</v>
      </c>
    </row>
    <row r="539" spans="1:19" ht="70.5" customHeight="1" x14ac:dyDescent="0.25">
      <c r="A539" s="111" t="s">
        <v>1137</v>
      </c>
      <c r="B539" s="111" t="s">
        <v>1121</v>
      </c>
      <c r="C539" s="112" t="s">
        <v>1138</v>
      </c>
      <c r="D539" s="114">
        <v>17470.3</v>
      </c>
      <c r="E539" s="114">
        <v>0</v>
      </c>
      <c r="F539" s="114">
        <v>0</v>
      </c>
      <c r="G539" s="114">
        <v>0</v>
      </c>
      <c r="H539" s="114">
        <v>17470.3</v>
      </c>
      <c r="I539" s="114">
        <v>0</v>
      </c>
      <c r="J539" s="114">
        <v>0</v>
      </c>
      <c r="K539" s="114">
        <v>0</v>
      </c>
      <c r="L539" s="114">
        <v>0</v>
      </c>
      <c r="M539" s="114">
        <v>0</v>
      </c>
      <c r="N539" s="114">
        <f t="shared" si="11"/>
        <v>17470.3</v>
      </c>
      <c r="O539" s="115"/>
      <c r="P539" s="88" t="s">
        <v>1138</v>
      </c>
      <c r="Q539" s="88" t="s">
        <v>51</v>
      </c>
      <c r="R539" s="88" t="s">
        <v>51</v>
      </c>
      <c r="S539" s="88" t="s">
        <v>51</v>
      </c>
    </row>
    <row r="540" spans="1:19" ht="27.6" x14ac:dyDescent="0.25">
      <c r="A540" s="107" t="s">
        <v>1139</v>
      </c>
      <c r="B540" s="107"/>
      <c r="C540" s="108" t="s">
        <v>1140</v>
      </c>
      <c r="D540" s="153">
        <v>820753.7</v>
      </c>
      <c r="E540" s="153">
        <v>820663.7</v>
      </c>
      <c r="F540" s="153">
        <v>307987.8</v>
      </c>
      <c r="G540" s="153">
        <v>16656.599999999999</v>
      </c>
      <c r="H540" s="153">
        <v>90</v>
      </c>
      <c r="I540" s="153">
        <v>0</v>
      </c>
      <c r="J540" s="153">
        <v>0</v>
      </c>
      <c r="K540" s="153">
        <v>0</v>
      </c>
      <c r="L540" s="153">
        <v>0</v>
      </c>
      <c r="M540" s="153">
        <v>0</v>
      </c>
      <c r="N540" s="110">
        <f t="shared" si="11"/>
        <v>820753.7</v>
      </c>
    </row>
    <row r="541" spans="1:19" ht="39.6" x14ac:dyDescent="0.25">
      <c r="A541" s="111" t="s">
        <v>1141</v>
      </c>
      <c r="B541" s="111" t="s">
        <v>270</v>
      </c>
      <c r="C541" s="112" t="s">
        <v>1142</v>
      </c>
      <c r="D541" s="113">
        <v>435569.7</v>
      </c>
      <c r="E541" s="113">
        <v>435479.7</v>
      </c>
      <c r="F541" s="113">
        <v>307987.8</v>
      </c>
      <c r="G541" s="113">
        <v>16656.599999999999</v>
      </c>
      <c r="H541" s="113">
        <v>90</v>
      </c>
      <c r="I541" s="113">
        <v>0</v>
      </c>
      <c r="J541" s="113">
        <v>0</v>
      </c>
      <c r="K541" s="113">
        <v>0</v>
      </c>
      <c r="L541" s="113">
        <v>0</v>
      </c>
      <c r="M541" s="113">
        <v>0</v>
      </c>
      <c r="N541" s="114">
        <f t="shared" si="11"/>
        <v>435569.7</v>
      </c>
      <c r="O541" s="115"/>
      <c r="P541" s="88" t="s">
        <v>1142</v>
      </c>
      <c r="Q541" s="88" t="s">
        <v>51</v>
      </c>
      <c r="R541" s="88" t="s">
        <v>51</v>
      </c>
      <c r="S541" s="88" t="s">
        <v>51</v>
      </c>
    </row>
    <row r="542" spans="1:19" ht="40.5" customHeight="1" x14ac:dyDescent="0.25">
      <c r="A542" s="111" t="s">
        <v>1143</v>
      </c>
      <c r="B542" s="111" t="s">
        <v>270</v>
      </c>
      <c r="C542" s="112" t="s">
        <v>1144</v>
      </c>
      <c r="D542" s="119">
        <v>385184</v>
      </c>
      <c r="E542" s="119">
        <v>385184</v>
      </c>
      <c r="F542" s="119">
        <v>0</v>
      </c>
      <c r="G542" s="119">
        <v>0</v>
      </c>
      <c r="H542" s="119">
        <v>0</v>
      </c>
      <c r="I542" s="119">
        <v>0</v>
      </c>
      <c r="J542" s="119">
        <v>0</v>
      </c>
      <c r="K542" s="119">
        <v>0</v>
      </c>
      <c r="L542" s="119">
        <v>0</v>
      </c>
      <c r="M542" s="119">
        <v>0</v>
      </c>
      <c r="N542" s="114">
        <f t="shared" si="11"/>
        <v>385184</v>
      </c>
      <c r="O542" s="115"/>
      <c r="P542" s="88" t="s">
        <v>1144</v>
      </c>
      <c r="Q542" s="88" t="s">
        <v>51</v>
      </c>
      <c r="R542" s="88" t="s">
        <v>51</v>
      </c>
      <c r="S542" s="88" t="s">
        <v>51</v>
      </c>
    </row>
    <row r="543" spans="1:19" ht="16.5" customHeight="1" x14ac:dyDescent="0.25">
      <c r="A543" s="107" t="s">
        <v>1145</v>
      </c>
      <c r="B543" s="107"/>
      <c r="C543" s="108" t="s">
        <v>1146</v>
      </c>
      <c r="D543" s="134">
        <v>215862.7</v>
      </c>
      <c r="E543" s="134">
        <v>205414.9</v>
      </c>
      <c r="F543" s="134">
        <v>154175.1</v>
      </c>
      <c r="G543" s="134">
        <v>7013.4000000000005</v>
      </c>
      <c r="H543" s="134">
        <v>10447.799999999999</v>
      </c>
      <c r="I543" s="134">
        <v>22416.7</v>
      </c>
      <c r="J543" s="134">
        <v>21541.5</v>
      </c>
      <c r="K543" s="134">
        <v>12316.6</v>
      </c>
      <c r="L543" s="134">
        <v>1117.7</v>
      </c>
      <c r="M543" s="134">
        <v>875.2</v>
      </c>
      <c r="N543" s="110">
        <f t="shared" si="11"/>
        <v>238279.40000000002</v>
      </c>
    </row>
    <row r="544" spans="1:19" ht="26.4" x14ac:dyDescent="0.25">
      <c r="A544" s="111" t="s">
        <v>1147</v>
      </c>
      <c r="B544" s="111" t="s">
        <v>49</v>
      </c>
      <c r="C544" s="112" t="s">
        <v>1148</v>
      </c>
      <c r="D544" s="132">
        <v>26755.7</v>
      </c>
      <c r="E544" s="132">
        <v>26755.7</v>
      </c>
      <c r="F544" s="132">
        <v>20988.2</v>
      </c>
      <c r="G544" s="132">
        <v>333.8</v>
      </c>
      <c r="H544" s="132">
        <v>0</v>
      </c>
      <c r="I544" s="132">
        <v>0</v>
      </c>
      <c r="J544" s="132">
        <v>0</v>
      </c>
      <c r="K544" s="132">
        <v>0</v>
      </c>
      <c r="L544" s="132">
        <v>0</v>
      </c>
      <c r="M544" s="132">
        <v>0</v>
      </c>
      <c r="N544" s="114">
        <f t="shared" si="11"/>
        <v>26755.7</v>
      </c>
      <c r="O544" s="115"/>
      <c r="P544" s="88" t="s">
        <v>1148</v>
      </c>
      <c r="Q544" s="88" t="s">
        <v>51</v>
      </c>
      <c r="R544" s="88" t="s">
        <v>51</v>
      </c>
      <c r="S544" s="88" t="s">
        <v>51</v>
      </c>
    </row>
    <row r="545" spans="1:19" ht="39.6" x14ac:dyDescent="0.25">
      <c r="A545" s="111" t="s">
        <v>1149</v>
      </c>
      <c r="B545" s="111" t="s">
        <v>107</v>
      </c>
      <c r="C545" s="112" t="s">
        <v>1150</v>
      </c>
      <c r="D545" s="118">
        <v>10447.799999999999</v>
      </c>
      <c r="E545" s="118">
        <v>0</v>
      </c>
      <c r="F545" s="118">
        <v>0</v>
      </c>
      <c r="G545" s="118">
        <v>0</v>
      </c>
      <c r="H545" s="118">
        <v>10447.799999999999</v>
      </c>
      <c r="I545" s="118">
        <v>210</v>
      </c>
      <c r="J545" s="118">
        <v>0</v>
      </c>
      <c r="K545" s="118">
        <v>0</v>
      </c>
      <c r="L545" s="118">
        <v>0</v>
      </c>
      <c r="M545" s="118">
        <v>210</v>
      </c>
      <c r="N545" s="114">
        <f t="shared" si="11"/>
        <v>10657.8</v>
      </c>
      <c r="O545" s="115"/>
      <c r="P545" s="88" t="s">
        <v>1150</v>
      </c>
      <c r="Q545" s="88" t="s">
        <v>51</v>
      </c>
      <c r="R545" s="88" t="s">
        <v>51</v>
      </c>
      <c r="S545" s="88" t="s">
        <v>51</v>
      </c>
    </row>
    <row r="546" spans="1:19" ht="39.6" x14ac:dyDescent="0.25">
      <c r="A546" s="111" t="s">
        <v>1151</v>
      </c>
      <c r="B546" s="111" t="s">
        <v>49</v>
      </c>
      <c r="C546" s="112" t="s">
        <v>1152</v>
      </c>
      <c r="D546" s="118">
        <v>178659.20000000001</v>
      </c>
      <c r="E546" s="118">
        <v>178659.20000000001</v>
      </c>
      <c r="F546" s="118">
        <v>133186.9</v>
      </c>
      <c r="G546" s="118">
        <v>6679.6</v>
      </c>
      <c r="H546" s="118">
        <v>0</v>
      </c>
      <c r="I546" s="118">
        <v>22206.7</v>
      </c>
      <c r="J546" s="118">
        <v>21541.5</v>
      </c>
      <c r="K546" s="118">
        <v>12316.6</v>
      </c>
      <c r="L546" s="118">
        <v>1117.7</v>
      </c>
      <c r="M546" s="118">
        <v>665.2</v>
      </c>
      <c r="N546" s="114">
        <f t="shared" si="11"/>
        <v>200865.90000000002</v>
      </c>
      <c r="O546" s="115"/>
      <c r="P546" s="88" t="s">
        <v>1152</v>
      </c>
      <c r="Q546" s="88" t="s">
        <v>51</v>
      </c>
      <c r="R546" s="88" t="s">
        <v>51</v>
      </c>
      <c r="S546" s="88" t="s">
        <v>51</v>
      </c>
    </row>
    <row r="547" spans="1:19" ht="27.3" customHeight="1" x14ac:dyDescent="0.25">
      <c r="A547" s="120" t="s">
        <v>1153</v>
      </c>
      <c r="B547" s="107"/>
      <c r="C547" s="121" t="s">
        <v>1154</v>
      </c>
      <c r="D547" s="105">
        <v>7886684.7999999998</v>
      </c>
      <c r="E547" s="105">
        <v>7439126.6000000006</v>
      </c>
      <c r="F547" s="105">
        <v>1240037</v>
      </c>
      <c r="G547" s="105">
        <v>78233.600000000006</v>
      </c>
      <c r="H547" s="105">
        <v>447558.2</v>
      </c>
      <c r="I547" s="105">
        <v>374222.7</v>
      </c>
      <c r="J547" s="105">
        <v>351004.8</v>
      </c>
      <c r="K547" s="105">
        <v>84461.7</v>
      </c>
      <c r="L547" s="105">
        <v>13765.1</v>
      </c>
      <c r="M547" s="105">
        <v>23217.9</v>
      </c>
      <c r="N547" s="122">
        <f t="shared" si="11"/>
        <v>8260907.5</v>
      </c>
    </row>
    <row r="548" spans="1:19" ht="31.5" customHeight="1" x14ac:dyDescent="0.25">
      <c r="A548" s="107" t="s">
        <v>1155</v>
      </c>
      <c r="B548" s="107"/>
      <c r="C548" s="108" t="s">
        <v>1156</v>
      </c>
      <c r="D548" s="109">
        <v>5730790.6000000006</v>
      </c>
      <c r="E548" s="109">
        <v>5480790.6000000006</v>
      </c>
      <c r="F548" s="109">
        <v>1155595.4000000001</v>
      </c>
      <c r="G548" s="109">
        <v>75063.199999999997</v>
      </c>
      <c r="H548" s="109">
        <v>250000</v>
      </c>
      <c r="I548" s="109">
        <v>366642.7</v>
      </c>
      <c r="J548" s="109">
        <v>345974.8</v>
      </c>
      <c r="K548" s="109">
        <v>84114.7</v>
      </c>
      <c r="L548" s="109">
        <v>13684.7</v>
      </c>
      <c r="M548" s="109">
        <v>20667.900000000001</v>
      </c>
      <c r="N548" s="110">
        <f t="shared" si="11"/>
        <v>6097433.3000000007</v>
      </c>
    </row>
    <row r="549" spans="1:19" ht="31.5" customHeight="1" x14ac:dyDescent="0.25">
      <c r="A549" s="111" t="s">
        <v>1157</v>
      </c>
      <c r="B549" s="111" t="s">
        <v>92</v>
      </c>
      <c r="C549" s="112" t="s">
        <v>1158</v>
      </c>
      <c r="D549" s="113">
        <v>136684.9</v>
      </c>
      <c r="E549" s="113">
        <v>136684.9</v>
      </c>
      <c r="F549" s="113">
        <v>100324.9</v>
      </c>
      <c r="G549" s="113">
        <v>2859.7</v>
      </c>
      <c r="H549" s="113">
        <v>0</v>
      </c>
      <c r="I549" s="113">
        <v>0</v>
      </c>
      <c r="J549" s="113">
        <v>0</v>
      </c>
      <c r="K549" s="113">
        <v>0</v>
      </c>
      <c r="L549" s="113">
        <v>0</v>
      </c>
      <c r="M549" s="113">
        <v>0</v>
      </c>
      <c r="N549" s="114">
        <f t="shared" si="11"/>
        <v>136684.9</v>
      </c>
      <c r="O549" s="115"/>
      <c r="P549" s="88" t="s">
        <v>1159</v>
      </c>
      <c r="Q549" s="88" t="s">
        <v>51</v>
      </c>
      <c r="R549" s="88" t="s">
        <v>51</v>
      </c>
      <c r="S549" s="88" t="s">
        <v>51</v>
      </c>
    </row>
    <row r="550" spans="1:19" ht="81.3" customHeight="1" x14ac:dyDescent="0.25">
      <c r="A550" s="111" t="s">
        <v>1160</v>
      </c>
      <c r="B550" s="111" t="s">
        <v>92</v>
      </c>
      <c r="C550" s="112" t="s">
        <v>1161</v>
      </c>
      <c r="D550" s="131">
        <v>442643.60000000003</v>
      </c>
      <c r="E550" s="131">
        <v>442643.60000000003</v>
      </c>
      <c r="F550" s="114">
        <v>0</v>
      </c>
      <c r="G550" s="114">
        <v>0</v>
      </c>
      <c r="H550" s="114">
        <v>0</v>
      </c>
      <c r="I550" s="114">
        <v>0</v>
      </c>
      <c r="J550" s="114">
        <v>0</v>
      </c>
      <c r="K550" s="114">
        <v>0</v>
      </c>
      <c r="L550" s="114">
        <v>0</v>
      </c>
      <c r="M550" s="114">
        <v>0</v>
      </c>
      <c r="N550" s="114">
        <f t="shared" si="11"/>
        <v>442643.60000000003</v>
      </c>
      <c r="O550" s="115"/>
      <c r="P550" s="88" t="s">
        <v>1161</v>
      </c>
      <c r="Q550" s="88" t="s">
        <v>51</v>
      </c>
      <c r="R550" s="88" t="s">
        <v>51</v>
      </c>
      <c r="S550" s="88" t="s">
        <v>51</v>
      </c>
    </row>
    <row r="551" spans="1:19" ht="39.6" x14ac:dyDescent="0.25">
      <c r="A551" s="111" t="s">
        <v>1162</v>
      </c>
      <c r="B551" s="111" t="s">
        <v>1163</v>
      </c>
      <c r="C551" s="112" t="s">
        <v>1164</v>
      </c>
      <c r="D551" s="114">
        <v>100000</v>
      </c>
      <c r="E551" s="114">
        <v>100000</v>
      </c>
      <c r="F551" s="114">
        <v>0</v>
      </c>
      <c r="G551" s="114">
        <v>0</v>
      </c>
      <c r="H551" s="114">
        <v>0</v>
      </c>
      <c r="I551" s="114">
        <v>0</v>
      </c>
      <c r="J551" s="114">
        <v>0</v>
      </c>
      <c r="K551" s="114">
        <v>0</v>
      </c>
      <c r="L551" s="114">
        <v>0</v>
      </c>
      <c r="M551" s="114">
        <v>0</v>
      </c>
      <c r="N551" s="114">
        <f t="shared" si="11"/>
        <v>100000</v>
      </c>
      <c r="O551" s="115"/>
      <c r="P551" s="88" t="s">
        <v>1164</v>
      </c>
      <c r="Q551" s="88" t="s">
        <v>51</v>
      </c>
      <c r="R551" s="88" t="s">
        <v>51</v>
      </c>
      <c r="S551" s="88" t="s">
        <v>51</v>
      </c>
    </row>
    <row r="552" spans="1:19" ht="55.5" customHeight="1" x14ac:dyDescent="0.25">
      <c r="A552" s="111" t="s">
        <v>1165</v>
      </c>
      <c r="B552" s="111" t="s">
        <v>1166</v>
      </c>
      <c r="C552" s="112" t="s">
        <v>1167</v>
      </c>
      <c r="D552" s="131">
        <v>191292.30000000002</v>
      </c>
      <c r="E552" s="131">
        <v>191292.30000000002</v>
      </c>
      <c r="F552" s="131">
        <v>136975.4</v>
      </c>
      <c r="G552" s="131">
        <v>12049.5</v>
      </c>
      <c r="H552" s="131">
        <v>0</v>
      </c>
      <c r="I552" s="131">
        <v>1849.9</v>
      </c>
      <c r="J552" s="131">
        <v>1849.9</v>
      </c>
      <c r="K552" s="131">
        <v>808.9</v>
      </c>
      <c r="L552" s="131">
        <v>119.4</v>
      </c>
      <c r="M552" s="152">
        <v>0</v>
      </c>
      <c r="N552" s="114">
        <f t="shared" si="11"/>
        <v>193142.2</v>
      </c>
      <c r="O552" s="115"/>
      <c r="P552" s="88" t="s">
        <v>1167</v>
      </c>
      <c r="Q552" s="88" t="s">
        <v>51</v>
      </c>
      <c r="R552" s="88" t="s">
        <v>51</v>
      </c>
      <c r="S552" s="88" t="s">
        <v>51</v>
      </c>
    </row>
    <row r="553" spans="1:19" ht="30" customHeight="1" x14ac:dyDescent="0.25">
      <c r="A553" s="111" t="s">
        <v>1168</v>
      </c>
      <c r="B553" s="111" t="s">
        <v>815</v>
      </c>
      <c r="C553" s="112" t="s">
        <v>1022</v>
      </c>
      <c r="D553" s="113">
        <v>0</v>
      </c>
      <c r="E553" s="113">
        <v>0</v>
      </c>
      <c r="F553" s="113">
        <v>0</v>
      </c>
      <c r="G553" s="113">
        <v>0</v>
      </c>
      <c r="H553" s="113">
        <v>0</v>
      </c>
      <c r="I553" s="113">
        <v>0</v>
      </c>
      <c r="J553" s="113">
        <v>0</v>
      </c>
      <c r="K553" s="113">
        <v>0</v>
      </c>
      <c r="L553" s="113">
        <v>0</v>
      </c>
      <c r="M553" s="113">
        <v>0</v>
      </c>
      <c r="N553" s="114">
        <f t="shared" si="11"/>
        <v>0</v>
      </c>
      <c r="O553" s="115"/>
      <c r="P553" s="88" t="s">
        <v>1022</v>
      </c>
      <c r="Q553" s="88" t="s">
        <v>51</v>
      </c>
      <c r="R553" s="88" t="s">
        <v>51</v>
      </c>
      <c r="S553" s="88" t="s">
        <v>51</v>
      </c>
    </row>
    <row r="554" spans="1:19" ht="92.4" x14ac:dyDescent="0.25">
      <c r="A554" s="111" t="s">
        <v>1169</v>
      </c>
      <c r="B554" s="111" t="s">
        <v>110</v>
      </c>
      <c r="C554" s="112" t="s">
        <v>1170</v>
      </c>
      <c r="D554" s="131">
        <v>27287.9</v>
      </c>
      <c r="E554" s="131">
        <v>27287.9</v>
      </c>
      <c r="F554" s="131">
        <v>18437</v>
      </c>
      <c r="G554" s="131">
        <v>217.5</v>
      </c>
      <c r="H554" s="131">
        <v>0</v>
      </c>
      <c r="I554" s="131">
        <v>63285.4</v>
      </c>
      <c r="J554" s="131">
        <v>62528.9</v>
      </c>
      <c r="K554" s="131">
        <v>44173.4</v>
      </c>
      <c r="L554" s="131">
        <v>4565.3999999999996</v>
      </c>
      <c r="M554" s="131">
        <v>756.5</v>
      </c>
      <c r="N554" s="114">
        <f t="shared" si="11"/>
        <v>90573.3</v>
      </c>
      <c r="O554" s="115"/>
      <c r="P554" s="88" t="s">
        <v>1170</v>
      </c>
      <c r="Q554" s="88" t="s">
        <v>51</v>
      </c>
      <c r="R554" s="88" t="s">
        <v>51</v>
      </c>
      <c r="S554" s="88" t="s">
        <v>51</v>
      </c>
    </row>
    <row r="555" spans="1:19" ht="57.75" customHeight="1" x14ac:dyDescent="0.25">
      <c r="A555" s="111" t="s">
        <v>1171</v>
      </c>
      <c r="B555" s="111" t="s">
        <v>119</v>
      </c>
      <c r="C555" s="112" t="s">
        <v>1172</v>
      </c>
      <c r="D555" s="119">
        <v>24684.2</v>
      </c>
      <c r="E555" s="119">
        <v>24684.2</v>
      </c>
      <c r="F555" s="114">
        <v>0</v>
      </c>
      <c r="G555" s="114">
        <v>0</v>
      </c>
      <c r="H555" s="114">
        <v>0</v>
      </c>
      <c r="I555" s="114">
        <v>0</v>
      </c>
      <c r="J555" s="114">
        <v>0</v>
      </c>
      <c r="K555" s="114">
        <v>0</v>
      </c>
      <c r="L555" s="114">
        <v>0</v>
      </c>
      <c r="M555" s="114">
        <v>0</v>
      </c>
      <c r="N555" s="114">
        <f t="shared" si="11"/>
        <v>24684.2</v>
      </c>
      <c r="O555" s="115"/>
      <c r="P555" s="88" t="s">
        <v>1172</v>
      </c>
      <c r="Q555" s="88" t="s">
        <v>51</v>
      </c>
      <c r="R555" s="88" t="s">
        <v>51</v>
      </c>
      <c r="S555" s="88" t="s">
        <v>51</v>
      </c>
    </row>
    <row r="556" spans="1:19" ht="28.5" customHeight="1" x14ac:dyDescent="0.25">
      <c r="A556" s="111" t="s">
        <v>1173</v>
      </c>
      <c r="B556" s="111" t="s">
        <v>1174</v>
      </c>
      <c r="C556" s="112" t="s">
        <v>1175</v>
      </c>
      <c r="D556" s="118">
        <v>1289932.6000000001</v>
      </c>
      <c r="E556" s="118">
        <v>1289932.6000000001</v>
      </c>
      <c r="F556" s="113">
        <v>0</v>
      </c>
      <c r="G556" s="113">
        <v>0</v>
      </c>
      <c r="H556" s="113">
        <v>0</v>
      </c>
      <c r="I556" s="113">
        <v>0</v>
      </c>
      <c r="J556" s="113">
        <v>0</v>
      </c>
      <c r="K556" s="113">
        <v>0</v>
      </c>
      <c r="L556" s="113">
        <v>0</v>
      </c>
      <c r="M556" s="113">
        <v>0</v>
      </c>
      <c r="N556" s="114">
        <f t="shared" si="11"/>
        <v>1289932.6000000001</v>
      </c>
      <c r="O556" s="115"/>
      <c r="P556" s="88" t="s">
        <v>1175</v>
      </c>
      <c r="Q556" s="88" t="s">
        <v>51</v>
      </c>
      <c r="R556" s="88" t="s">
        <v>51</v>
      </c>
      <c r="S556" s="88" t="s">
        <v>51</v>
      </c>
    </row>
    <row r="557" spans="1:19" ht="56.25" customHeight="1" x14ac:dyDescent="0.25">
      <c r="A557" s="111" t="s">
        <v>1176</v>
      </c>
      <c r="B557" s="111" t="s">
        <v>1177</v>
      </c>
      <c r="C557" s="112" t="s">
        <v>1178</v>
      </c>
      <c r="D557" s="123">
        <v>719846</v>
      </c>
      <c r="E557" s="123">
        <v>719846</v>
      </c>
      <c r="F557" s="114">
        <v>0</v>
      </c>
      <c r="G557" s="114">
        <v>0</v>
      </c>
      <c r="H557" s="114">
        <v>0</v>
      </c>
      <c r="I557" s="114">
        <v>0</v>
      </c>
      <c r="J557" s="114">
        <v>0</v>
      </c>
      <c r="K557" s="114">
        <v>0</v>
      </c>
      <c r="L557" s="114">
        <v>0</v>
      </c>
      <c r="M557" s="114">
        <v>0</v>
      </c>
      <c r="N557" s="114">
        <f t="shared" si="11"/>
        <v>719846</v>
      </c>
      <c r="O557" s="115"/>
      <c r="P557" s="88" t="s">
        <v>1178</v>
      </c>
      <c r="Q557" s="88" t="s">
        <v>51</v>
      </c>
      <c r="R557" s="88" t="s">
        <v>51</v>
      </c>
      <c r="S557" s="88" t="s">
        <v>51</v>
      </c>
    </row>
    <row r="558" spans="1:19" ht="29.25" customHeight="1" x14ac:dyDescent="0.25">
      <c r="A558" s="111" t="s">
        <v>1179</v>
      </c>
      <c r="B558" s="111" t="s">
        <v>119</v>
      </c>
      <c r="C558" s="112" t="s">
        <v>1180</v>
      </c>
      <c r="D558" s="119">
        <v>30186.6</v>
      </c>
      <c r="E558" s="119">
        <v>30186.6</v>
      </c>
      <c r="F558" s="119">
        <v>0</v>
      </c>
      <c r="G558" s="119">
        <v>0</v>
      </c>
      <c r="H558" s="119">
        <v>0</v>
      </c>
      <c r="I558" s="119">
        <v>0</v>
      </c>
      <c r="J558" s="119">
        <v>0</v>
      </c>
      <c r="K558" s="119">
        <v>0</v>
      </c>
      <c r="L558" s="119">
        <v>0</v>
      </c>
      <c r="M558" s="119">
        <v>0</v>
      </c>
      <c r="N558" s="114">
        <f t="shared" si="11"/>
        <v>30186.6</v>
      </c>
      <c r="O558" s="115"/>
      <c r="P558" s="88" t="s">
        <v>1180</v>
      </c>
      <c r="Q558" s="88" t="s">
        <v>51</v>
      </c>
      <c r="R558" s="88" t="s">
        <v>51</v>
      </c>
      <c r="S558" s="88" t="s">
        <v>51</v>
      </c>
    </row>
    <row r="559" spans="1:19" ht="55.5" customHeight="1" x14ac:dyDescent="0.25">
      <c r="A559" s="111" t="s">
        <v>1181</v>
      </c>
      <c r="B559" s="111" t="s">
        <v>119</v>
      </c>
      <c r="C559" s="112" t="s">
        <v>1182</v>
      </c>
      <c r="D559" s="118">
        <v>401965.10000000003</v>
      </c>
      <c r="E559" s="118">
        <v>401965.10000000003</v>
      </c>
      <c r="F559" s="118">
        <v>46886.400000000001</v>
      </c>
      <c r="G559" s="118">
        <v>609.79999999999995</v>
      </c>
      <c r="H559" s="118">
        <v>0</v>
      </c>
      <c r="I559" s="118">
        <v>0</v>
      </c>
      <c r="J559" s="118">
        <v>0</v>
      </c>
      <c r="K559" s="118">
        <v>0</v>
      </c>
      <c r="L559" s="118">
        <v>0</v>
      </c>
      <c r="M559" s="118">
        <v>0</v>
      </c>
      <c r="N559" s="114">
        <f t="shared" si="11"/>
        <v>401965.10000000003</v>
      </c>
      <c r="O559" s="115"/>
      <c r="P559" s="88" t="s">
        <v>1182</v>
      </c>
      <c r="Q559" s="88" t="s">
        <v>51</v>
      </c>
      <c r="R559" s="88" t="s">
        <v>51</v>
      </c>
      <c r="S559" s="88" t="s">
        <v>51</v>
      </c>
    </row>
    <row r="560" spans="1:19" ht="43.5" customHeight="1" x14ac:dyDescent="0.25">
      <c r="A560" s="111" t="s">
        <v>1183</v>
      </c>
      <c r="B560" s="111" t="s">
        <v>166</v>
      </c>
      <c r="C560" s="112" t="s">
        <v>1184</v>
      </c>
      <c r="D560" s="118">
        <v>806113.8</v>
      </c>
      <c r="E560" s="118">
        <v>806113.8</v>
      </c>
      <c r="F560" s="118">
        <v>0</v>
      </c>
      <c r="G560" s="118">
        <v>0</v>
      </c>
      <c r="H560" s="118">
        <v>0</v>
      </c>
      <c r="I560" s="118">
        <v>183763.6</v>
      </c>
      <c r="J560" s="118">
        <v>174650.9</v>
      </c>
      <c r="K560" s="118">
        <v>0</v>
      </c>
      <c r="L560" s="118">
        <v>0</v>
      </c>
      <c r="M560" s="118">
        <v>9112.7000000000007</v>
      </c>
      <c r="N560" s="114">
        <f t="shared" si="11"/>
        <v>989877.4</v>
      </c>
      <c r="O560" s="115"/>
      <c r="P560" s="88" t="s">
        <v>1184</v>
      </c>
      <c r="Q560" s="88" t="s">
        <v>51</v>
      </c>
      <c r="R560" s="88" t="s">
        <v>51</v>
      </c>
      <c r="S560" s="88" t="s">
        <v>51</v>
      </c>
    </row>
    <row r="561" spans="1:19" ht="99.75" customHeight="1" x14ac:dyDescent="0.25">
      <c r="A561" s="111" t="s">
        <v>1185</v>
      </c>
      <c r="B561" s="111" t="s">
        <v>119</v>
      </c>
      <c r="C561" s="112" t="s">
        <v>1186</v>
      </c>
      <c r="D561" s="132">
        <v>135232.9</v>
      </c>
      <c r="E561" s="132">
        <v>35232.9</v>
      </c>
      <c r="F561" s="132">
        <v>0</v>
      </c>
      <c r="G561" s="132">
        <v>0</v>
      </c>
      <c r="H561" s="132">
        <v>100000</v>
      </c>
      <c r="I561" s="132">
        <v>0</v>
      </c>
      <c r="J561" s="132">
        <v>0</v>
      </c>
      <c r="K561" s="132">
        <v>0</v>
      </c>
      <c r="L561" s="132">
        <v>0</v>
      </c>
      <c r="M561" s="132">
        <v>0</v>
      </c>
      <c r="N561" s="114">
        <f t="shared" si="11"/>
        <v>135232.9</v>
      </c>
      <c r="O561" s="115"/>
      <c r="P561" s="88" t="s">
        <v>1186</v>
      </c>
      <c r="Q561" s="88" t="s">
        <v>51</v>
      </c>
      <c r="R561" s="88" t="s">
        <v>51</v>
      </c>
      <c r="S561" s="88" t="s">
        <v>51</v>
      </c>
    </row>
    <row r="562" spans="1:19" ht="42" customHeight="1" x14ac:dyDescent="0.25">
      <c r="A562" s="111" t="s">
        <v>1187</v>
      </c>
      <c r="B562" s="111" t="s">
        <v>1188</v>
      </c>
      <c r="C562" s="112" t="s">
        <v>1189</v>
      </c>
      <c r="D562" s="119">
        <v>50000</v>
      </c>
      <c r="E562" s="119">
        <v>50000</v>
      </c>
      <c r="F562" s="119">
        <v>0</v>
      </c>
      <c r="G562" s="119">
        <v>0</v>
      </c>
      <c r="H562" s="119">
        <v>0</v>
      </c>
      <c r="I562" s="119">
        <v>0</v>
      </c>
      <c r="J562" s="119">
        <v>0</v>
      </c>
      <c r="K562" s="119">
        <v>0</v>
      </c>
      <c r="L562" s="119">
        <v>0</v>
      </c>
      <c r="M562" s="119">
        <v>0</v>
      </c>
      <c r="N562" s="114">
        <f t="shared" si="11"/>
        <v>50000</v>
      </c>
      <c r="O562" s="115"/>
      <c r="P562" s="88" t="s">
        <v>1189</v>
      </c>
      <c r="Q562" s="88" t="s">
        <v>51</v>
      </c>
      <c r="R562" s="88" t="s">
        <v>51</v>
      </c>
      <c r="S562" s="88" t="s">
        <v>51</v>
      </c>
    </row>
    <row r="563" spans="1:19" ht="52.8" x14ac:dyDescent="0.25">
      <c r="A563" s="111" t="s">
        <v>1190</v>
      </c>
      <c r="B563" s="111" t="s">
        <v>644</v>
      </c>
      <c r="C563" s="112" t="s">
        <v>1191</v>
      </c>
      <c r="D563" s="123">
        <v>757383</v>
      </c>
      <c r="E563" s="123">
        <v>757383</v>
      </c>
      <c r="F563" s="123">
        <v>548740.9</v>
      </c>
      <c r="G563" s="123">
        <v>37565.4</v>
      </c>
      <c r="H563" s="123">
        <v>0</v>
      </c>
      <c r="I563" s="123">
        <v>54688.5</v>
      </c>
      <c r="J563" s="123">
        <v>48855.4</v>
      </c>
      <c r="K563" s="123">
        <v>16571.599999999999</v>
      </c>
      <c r="L563" s="123">
        <v>2970.7000000000003</v>
      </c>
      <c r="M563" s="123">
        <v>5833.1</v>
      </c>
      <c r="N563" s="114">
        <f t="shared" si="11"/>
        <v>812071.5</v>
      </c>
      <c r="O563" s="115"/>
      <c r="P563" s="88" t="s">
        <v>1191</v>
      </c>
      <c r="Q563" s="88" t="s">
        <v>51</v>
      </c>
      <c r="R563" s="88" t="s">
        <v>51</v>
      </c>
      <c r="S563" s="88" t="s">
        <v>51</v>
      </c>
    </row>
    <row r="564" spans="1:19" ht="16.95" customHeight="1" x14ac:dyDescent="0.25">
      <c r="A564" s="111" t="s">
        <v>1192</v>
      </c>
      <c r="B564" s="111" t="s">
        <v>149</v>
      </c>
      <c r="C564" s="112" t="s">
        <v>1024</v>
      </c>
      <c r="D564" s="152">
        <v>0</v>
      </c>
      <c r="E564" s="152">
        <v>0</v>
      </c>
      <c r="F564" s="152">
        <v>0</v>
      </c>
      <c r="G564" s="152">
        <v>0</v>
      </c>
      <c r="H564" s="152">
        <v>0</v>
      </c>
      <c r="I564" s="152">
        <v>0</v>
      </c>
      <c r="J564" s="152">
        <v>0</v>
      </c>
      <c r="K564" s="152">
        <v>0</v>
      </c>
      <c r="L564" s="152">
        <v>0</v>
      </c>
      <c r="M564" s="152">
        <v>0</v>
      </c>
      <c r="N564" s="114">
        <f t="shared" si="11"/>
        <v>0</v>
      </c>
      <c r="O564" s="115"/>
      <c r="P564" s="88" t="s">
        <v>1024</v>
      </c>
      <c r="Q564" s="88" t="s">
        <v>51</v>
      </c>
      <c r="R564" s="88" t="s">
        <v>51</v>
      </c>
      <c r="S564" s="88" t="s">
        <v>51</v>
      </c>
    </row>
    <row r="565" spans="1:19" ht="41.55" customHeight="1" x14ac:dyDescent="0.25">
      <c r="A565" s="111" t="s">
        <v>1193</v>
      </c>
      <c r="B565" s="111" t="s">
        <v>1019</v>
      </c>
      <c r="C565" s="112" t="s">
        <v>1194</v>
      </c>
      <c r="D565" s="113">
        <v>0</v>
      </c>
      <c r="E565" s="113">
        <v>0</v>
      </c>
      <c r="F565" s="113">
        <v>0</v>
      </c>
      <c r="G565" s="113">
        <v>0</v>
      </c>
      <c r="H565" s="113">
        <v>0</v>
      </c>
      <c r="I565" s="113">
        <v>0</v>
      </c>
      <c r="J565" s="113">
        <v>0</v>
      </c>
      <c r="K565" s="113">
        <v>0</v>
      </c>
      <c r="L565" s="113">
        <v>0</v>
      </c>
      <c r="M565" s="113">
        <v>0</v>
      </c>
      <c r="N565" s="114">
        <f t="shared" si="11"/>
        <v>0</v>
      </c>
      <c r="O565" s="115"/>
      <c r="P565" s="88" t="s">
        <v>1194</v>
      </c>
      <c r="Q565" s="88" t="s">
        <v>51</v>
      </c>
      <c r="R565" s="88" t="s">
        <v>51</v>
      </c>
      <c r="S565" s="88" t="s">
        <v>51</v>
      </c>
    </row>
    <row r="566" spans="1:19" ht="43.5" customHeight="1" x14ac:dyDescent="0.25">
      <c r="A566" s="111" t="s">
        <v>1195</v>
      </c>
      <c r="B566" s="111" t="s">
        <v>234</v>
      </c>
      <c r="C566" s="112" t="s">
        <v>1028</v>
      </c>
      <c r="D566" s="130">
        <v>0</v>
      </c>
      <c r="E566" s="130">
        <v>0</v>
      </c>
      <c r="F566" s="130">
        <v>0</v>
      </c>
      <c r="G566" s="130">
        <v>0</v>
      </c>
      <c r="H566" s="130">
        <v>0</v>
      </c>
      <c r="I566" s="130">
        <v>0</v>
      </c>
      <c r="J566" s="130">
        <v>0</v>
      </c>
      <c r="K566" s="130">
        <v>0</v>
      </c>
      <c r="L566" s="130">
        <v>0</v>
      </c>
      <c r="M566" s="130">
        <v>0</v>
      </c>
      <c r="N566" s="114">
        <f t="shared" si="11"/>
        <v>0</v>
      </c>
      <c r="O566" s="115"/>
      <c r="P566" s="88" t="s">
        <v>1028</v>
      </c>
      <c r="Q566" s="88" t="s">
        <v>51</v>
      </c>
      <c r="R566" s="88" t="s">
        <v>51</v>
      </c>
      <c r="S566" s="88" t="s">
        <v>51</v>
      </c>
    </row>
    <row r="567" spans="1:19" ht="42.75" customHeight="1" x14ac:dyDescent="0.25">
      <c r="A567" s="111" t="s">
        <v>1196</v>
      </c>
      <c r="B567" s="111" t="s">
        <v>234</v>
      </c>
      <c r="C567" s="112" t="s">
        <v>1030</v>
      </c>
      <c r="D567" s="113">
        <v>0</v>
      </c>
      <c r="E567" s="113">
        <v>0</v>
      </c>
      <c r="F567" s="113">
        <v>0</v>
      </c>
      <c r="G567" s="113">
        <v>0</v>
      </c>
      <c r="H567" s="113">
        <v>0</v>
      </c>
      <c r="I567" s="113">
        <v>0</v>
      </c>
      <c r="J567" s="113">
        <v>0</v>
      </c>
      <c r="K567" s="113">
        <v>0</v>
      </c>
      <c r="L567" s="113">
        <v>0</v>
      </c>
      <c r="M567" s="113">
        <v>0</v>
      </c>
      <c r="N567" s="114">
        <f t="shared" si="11"/>
        <v>0</v>
      </c>
      <c r="O567" s="115"/>
      <c r="P567" s="88" t="s">
        <v>1030</v>
      </c>
      <c r="Q567" s="88" t="s">
        <v>51</v>
      </c>
      <c r="R567" s="88" t="s">
        <v>51</v>
      </c>
      <c r="S567" s="88" t="s">
        <v>51</v>
      </c>
    </row>
    <row r="568" spans="1:19" ht="29.25" customHeight="1" x14ac:dyDescent="0.25">
      <c r="A568" s="111" t="s">
        <v>1197</v>
      </c>
      <c r="B568" s="111" t="s">
        <v>234</v>
      </c>
      <c r="C568" s="112" t="s">
        <v>1032</v>
      </c>
      <c r="D568" s="130">
        <v>0</v>
      </c>
      <c r="E568" s="130">
        <v>0</v>
      </c>
      <c r="F568" s="130">
        <v>0</v>
      </c>
      <c r="G568" s="130">
        <v>0</v>
      </c>
      <c r="H568" s="130">
        <v>0</v>
      </c>
      <c r="I568" s="130">
        <v>0</v>
      </c>
      <c r="J568" s="130">
        <v>0</v>
      </c>
      <c r="K568" s="130">
        <v>0</v>
      </c>
      <c r="L568" s="130">
        <v>0</v>
      </c>
      <c r="M568" s="130">
        <v>0</v>
      </c>
      <c r="N568" s="114">
        <f t="shared" si="11"/>
        <v>0</v>
      </c>
      <c r="O568" s="115"/>
      <c r="P568" s="88" t="s">
        <v>1032</v>
      </c>
      <c r="Q568" s="88" t="s">
        <v>51</v>
      </c>
      <c r="R568" s="88" t="s">
        <v>51</v>
      </c>
      <c r="S568" s="88" t="s">
        <v>51</v>
      </c>
    </row>
    <row r="569" spans="1:19" ht="39.6" x14ac:dyDescent="0.25">
      <c r="A569" s="111" t="s">
        <v>1198</v>
      </c>
      <c r="B569" s="111" t="s">
        <v>234</v>
      </c>
      <c r="C569" s="112" t="s">
        <v>1034</v>
      </c>
      <c r="D569" s="113">
        <v>0</v>
      </c>
      <c r="E569" s="113">
        <v>0</v>
      </c>
      <c r="F569" s="113">
        <v>0</v>
      </c>
      <c r="G569" s="113">
        <v>0</v>
      </c>
      <c r="H569" s="113">
        <v>0</v>
      </c>
      <c r="I569" s="113">
        <v>0</v>
      </c>
      <c r="J569" s="113">
        <v>0</v>
      </c>
      <c r="K569" s="113">
        <v>0</v>
      </c>
      <c r="L569" s="113">
        <v>0</v>
      </c>
      <c r="M569" s="113">
        <v>0</v>
      </c>
      <c r="N569" s="114">
        <f t="shared" si="11"/>
        <v>0</v>
      </c>
      <c r="O569" s="115"/>
      <c r="P569" s="88" t="s">
        <v>1034</v>
      </c>
      <c r="Q569" s="88" t="s">
        <v>51</v>
      </c>
      <c r="R569" s="88" t="s">
        <v>51</v>
      </c>
      <c r="S569" s="88" t="s">
        <v>51</v>
      </c>
    </row>
    <row r="570" spans="1:19" ht="82.5" customHeight="1" x14ac:dyDescent="0.25">
      <c r="A570" s="111" t="s">
        <v>1199</v>
      </c>
      <c r="B570" s="111" t="s">
        <v>234</v>
      </c>
      <c r="C570" s="112" t="s">
        <v>1036</v>
      </c>
      <c r="D570" s="130">
        <v>0</v>
      </c>
      <c r="E570" s="130">
        <v>0</v>
      </c>
      <c r="F570" s="130">
        <v>0</v>
      </c>
      <c r="G570" s="130">
        <v>0</v>
      </c>
      <c r="H570" s="130">
        <v>0</v>
      </c>
      <c r="I570" s="130">
        <v>0</v>
      </c>
      <c r="J570" s="130">
        <v>0</v>
      </c>
      <c r="K570" s="130">
        <v>0</v>
      </c>
      <c r="L570" s="130">
        <v>0</v>
      </c>
      <c r="M570" s="130">
        <v>0</v>
      </c>
      <c r="N570" s="114">
        <f t="shared" si="11"/>
        <v>0</v>
      </c>
      <c r="O570" s="115"/>
      <c r="P570" s="88" t="s">
        <v>1036</v>
      </c>
      <c r="Q570" s="88" t="s">
        <v>51</v>
      </c>
      <c r="R570" s="88" t="s">
        <v>51</v>
      </c>
      <c r="S570" s="88" t="s">
        <v>51</v>
      </c>
    </row>
    <row r="571" spans="1:19" ht="46.5" customHeight="1" x14ac:dyDescent="0.25">
      <c r="A571" s="111" t="s">
        <v>1200</v>
      </c>
      <c r="B571" s="111" t="s">
        <v>119</v>
      </c>
      <c r="C571" s="112" t="s">
        <v>1201</v>
      </c>
      <c r="D571" s="113">
        <v>100000</v>
      </c>
      <c r="E571" s="113">
        <v>0</v>
      </c>
      <c r="F571" s="113">
        <v>0</v>
      </c>
      <c r="G571" s="113">
        <v>0</v>
      </c>
      <c r="H571" s="113">
        <v>100000</v>
      </c>
      <c r="I571" s="113">
        <v>0</v>
      </c>
      <c r="J571" s="113">
        <v>0</v>
      </c>
      <c r="K571" s="113">
        <v>0</v>
      </c>
      <c r="L571" s="113">
        <v>0</v>
      </c>
      <c r="M571" s="113">
        <v>0</v>
      </c>
      <c r="N571" s="114">
        <f t="shared" si="11"/>
        <v>100000</v>
      </c>
      <c r="O571" s="115"/>
      <c r="P571" s="88" t="s">
        <v>1201</v>
      </c>
      <c r="Q571" s="88" t="s">
        <v>51</v>
      </c>
      <c r="R571" s="88" t="s">
        <v>51</v>
      </c>
      <c r="S571" s="88" t="s">
        <v>51</v>
      </c>
    </row>
    <row r="572" spans="1:19" ht="84" customHeight="1" x14ac:dyDescent="0.25">
      <c r="A572" s="111" t="s">
        <v>1202</v>
      </c>
      <c r="B572" s="111" t="s">
        <v>234</v>
      </c>
      <c r="C572" s="112" t="s">
        <v>1203</v>
      </c>
      <c r="D572" s="130">
        <v>0</v>
      </c>
      <c r="E572" s="130">
        <v>0</v>
      </c>
      <c r="F572" s="130">
        <v>0</v>
      </c>
      <c r="G572" s="130">
        <v>0</v>
      </c>
      <c r="H572" s="130">
        <v>0</v>
      </c>
      <c r="I572" s="130">
        <v>0</v>
      </c>
      <c r="J572" s="130">
        <v>0</v>
      </c>
      <c r="K572" s="130">
        <v>0</v>
      </c>
      <c r="L572" s="130">
        <v>0</v>
      </c>
      <c r="M572" s="130">
        <v>0</v>
      </c>
      <c r="N572" s="114">
        <f t="shared" si="11"/>
        <v>0</v>
      </c>
      <c r="O572" s="115"/>
      <c r="P572" s="88" t="s">
        <v>1203</v>
      </c>
      <c r="Q572" s="88" t="s">
        <v>51</v>
      </c>
      <c r="R572" s="88" t="s">
        <v>51</v>
      </c>
      <c r="S572" s="88" t="s">
        <v>51</v>
      </c>
    </row>
    <row r="573" spans="1:19" ht="30" customHeight="1" x14ac:dyDescent="0.25">
      <c r="A573" s="111" t="s">
        <v>1204</v>
      </c>
      <c r="B573" s="111" t="s">
        <v>149</v>
      </c>
      <c r="C573" s="112" t="s">
        <v>1205</v>
      </c>
      <c r="D573" s="113">
        <v>0</v>
      </c>
      <c r="E573" s="113">
        <v>0</v>
      </c>
      <c r="F573" s="113">
        <v>0</v>
      </c>
      <c r="G573" s="113">
        <v>0</v>
      </c>
      <c r="H573" s="113">
        <v>0</v>
      </c>
      <c r="I573" s="113">
        <v>0</v>
      </c>
      <c r="J573" s="113">
        <v>0</v>
      </c>
      <c r="K573" s="113">
        <v>0</v>
      </c>
      <c r="L573" s="113">
        <v>0</v>
      </c>
      <c r="M573" s="113">
        <v>0</v>
      </c>
      <c r="N573" s="114">
        <f t="shared" si="11"/>
        <v>0</v>
      </c>
      <c r="O573" s="115"/>
      <c r="P573" s="88" t="s">
        <v>1205</v>
      </c>
      <c r="Q573" s="88" t="s">
        <v>51</v>
      </c>
      <c r="R573" s="88" t="s">
        <v>51</v>
      </c>
      <c r="S573" s="88" t="s">
        <v>51</v>
      </c>
    </row>
    <row r="574" spans="1:19" ht="26.4" x14ac:dyDescent="0.25">
      <c r="A574" s="111" t="s">
        <v>1206</v>
      </c>
      <c r="B574" s="111" t="s">
        <v>119</v>
      </c>
      <c r="C574" s="112" t="s">
        <v>1207</v>
      </c>
      <c r="D574" s="132">
        <v>0</v>
      </c>
      <c r="E574" s="132">
        <v>0</v>
      </c>
      <c r="F574" s="132">
        <v>0</v>
      </c>
      <c r="G574" s="132">
        <v>0</v>
      </c>
      <c r="H574" s="132">
        <v>0</v>
      </c>
      <c r="I574" s="132">
        <v>0</v>
      </c>
      <c r="J574" s="132">
        <v>0</v>
      </c>
      <c r="K574" s="132">
        <v>0</v>
      </c>
      <c r="L574" s="132">
        <v>0</v>
      </c>
      <c r="M574" s="132">
        <v>0</v>
      </c>
      <c r="N574" s="114">
        <f t="shared" si="11"/>
        <v>0</v>
      </c>
      <c r="O574" s="115"/>
      <c r="P574" s="88" t="s">
        <v>1207</v>
      </c>
      <c r="Q574" s="88" t="s">
        <v>51</v>
      </c>
      <c r="R574" s="88" t="s">
        <v>51</v>
      </c>
      <c r="S574" s="88" t="s">
        <v>51</v>
      </c>
    </row>
    <row r="575" spans="1:19" ht="39.6" x14ac:dyDescent="0.25">
      <c r="A575" s="111" t="s">
        <v>1208</v>
      </c>
      <c r="B575" s="111" t="s">
        <v>119</v>
      </c>
      <c r="C575" s="112" t="s">
        <v>1209</v>
      </c>
      <c r="D575" s="118">
        <v>4257.6000000000004</v>
      </c>
      <c r="E575" s="118">
        <v>4257.6000000000004</v>
      </c>
      <c r="F575" s="118">
        <v>0</v>
      </c>
      <c r="G575" s="118">
        <v>0</v>
      </c>
      <c r="H575" s="118">
        <v>0</v>
      </c>
      <c r="I575" s="118">
        <v>0</v>
      </c>
      <c r="J575" s="118">
        <v>0</v>
      </c>
      <c r="K575" s="118">
        <v>0</v>
      </c>
      <c r="L575" s="118">
        <v>0</v>
      </c>
      <c r="M575" s="118">
        <v>0</v>
      </c>
      <c r="N575" s="114">
        <f t="shared" si="11"/>
        <v>4257.6000000000004</v>
      </c>
      <c r="O575" s="115"/>
      <c r="P575" s="88" t="s">
        <v>1209</v>
      </c>
      <c r="Q575" s="88" t="s">
        <v>51</v>
      </c>
      <c r="R575" s="88" t="s">
        <v>51</v>
      </c>
      <c r="S575" s="88" t="s">
        <v>51</v>
      </c>
    </row>
    <row r="576" spans="1:19" ht="47.25" customHeight="1" x14ac:dyDescent="0.25">
      <c r="A576" s="111" t="s">
        <v>1210</v>
      </c>
      <c r="B576" s="111" t="s">
        <v>1211</v>
      </c>
      <c r="C576" s="112" t="s">
        <v>1212</v>
      </c>
      <c r="D576" s="118">
        <v>412841.2</v>
      </c>
      <c r="E576" s="118">
        <v>412841.2</v>
      </c>
      <c r="F576" s="118">
        <v>292621</v>
      </c>
      <c r="G576" s="118">
        <v>21648.799999999999</v>
      </c>
      <c r="H576" s="118">
        <v>0</v>
      </c>
      <c r="I576" s="118">
        <v>63055.3</v>
      </c>
      <c r="J576" s="118">
        <v>58089.700000000004</v>
      </c>
      <c r="K576" s="118">
        <v>22560.799999999999</v>
      </c>
      <c r="L576" s="118">
        <v>6029.2</v>
      </c>
      <c r="M576" s="118">
        <v>4965.6000000000004</v>
      </c>
      <c r="N576" s="114">
        <f t="shared" si="11"/>
        <v>475896.5</v>
      </c>
      <c r="O576" s="115"/>
      <c r="P576" s="88" t="s">
        <v>1212</v>
      </c>
      <c r="Q576" s="88" t="s">
        <v>51</v>
      </c>
      <c r="R576" s="88" t="s">
        <v>51</v>
      </c>
      <c r="S576" s="88" t="s">
        <v>51</v>
      </c>
    </row>
    <row r="577" spans="1:19" ht="66" x14ac:dyDescent="0.25">
      <c r="A577" s="111" t="s">
        <v>1213</v>
      </c>
      <c r="B577" s="111" t="s">
        <v>119</v>
      </c>
      <c r="C577" s="112" t="s">
        <v>1214</v>
      </c>
      <c r="D577" s="118">
        <v>100438.90000000001</v>
      </c>
      <c r="E577" s="118">
        <v>50438.9</v>
      </c>
      <c r="F577" s="118">
        <v>11609.800000000001</v>
      </c>
      <c r="G577" s="118">
        <v>112.5</v>
      </c>
      <c r="H577" s="118">
        <v>50000</v>
      </c>
      <c r="I577" s="118">
        <v>0</v>
      </c>
      <c r="J577" s="118">
        <v>0</v>
      </c>
      <c r="K577" s="118">
        <v>0</v>
      </c>
      <c r="L577" s="118">
        <v>0</v>
      </c>
      <c r="M577" s="118">
        <v>0</v>
      </c>
      <c r="N577" s="114">
        <f t="shared" si="11"/>
        <v>100438.90000000001</v>
      </c>
      <c r="O577" s="115"/>
      <c r="P577" s="88" t="s">
        <v>1214</v>
      </c>
      <c r="Q577" s="88" t="s">
        <v>51</v>
      </c>
      <c r="R577" s="88" t="s">
        <v>51</v>
      </c>
      <c r="S577" s="88" t="s">
        <v>51</v>
      </c>
    </row>
    <row r="578" spans="1:19" ht="118.8" x14ac:dyDescent="0.25">
      <c r="A578" s="111" t="s">
        <v>1215</v>
      </c>
      <c r="B578" s="111" t="s">
        <v>1174</v>
      </c>
      <c r="C578" s="112" t="s">
        <v>1216</v>
      </c>
      <c r="D578" s="113">
        <v>0</v>
      </c>
      <c r="E578" s="113">
        <v>0</v>
      </c>
      <c r="F578" s="113">
        <v>0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</v>
      </c>
      <c r="N578" s="114">
        <f t="shared" si="11"/>
        <v>0</v>
      </c>
      <c r="O578" s="115"/>
      <c r="P578" s="88" t="s">
        <v>1217</v>
      </c>
      <c r="Q578" s="88" t="s">
        <v>1218</v>
      </c>
      <c r="R578" s="88" t="s">
        <v>51</v>
      </c>
      <c r="S578" s="88" t="s">
        <v>51</v>
      </c>
    </row>
    <row r="579" spans="1:19" ht="27.6" x14ac:dyDescent="0.25">
      <c r="A579" s="107" t="s">
        <v>1219</v>
      </c>
      <c r="B579" s="107"/>
      <c r="C579" s="108" t="s">
        <v>1220</v>
      </c>
      <c r="D579" s="134">
        <v>1610723.8</v>
      </c>
      <c r="E579" s="134">
        <v>1413566.6</v>
      </c>
      <c r="F579" s="134">
        <v>26654.100000000002</v>
      </c>
      <c r="G579" s="134">
        <v>1954.9</v>
      </c>
      <c r="H579" s="134">
        <v>197157.2</v>
      </c>
      <c r="I579" s="134">
        <v>2580</v>
      </c>
      <c r="J579" s="134">
        <v>830</v>
      </c>
      <c r="K579" s="134">
        <v>347</v>
      </c>
      <c r="L579" s="134">
        <v>80.400000000000006</v>
      </c>
      <c r="M579" s="134">
        <v>1750</v>
      </c>
      <c r="N579" s="110">
        <f t="shared" ref="N579:N654" si="12">I579+D579</f>
        <v>1613303.8</v>
      </c>
    </row>
    <row r="580" spans="1:19" ht="26.4" x14ac:dyDescent="0.25">
      <c r="A580" s="111" t="s">
        <v>1221</v>
      </c>
      <c r="B580" s="111" t="s">
        <v>92</v>
      </c>
      <c r="C580" s="112" t="s">
        <v>1222</v>
      </c>
      <c r="D580" s="132">
        <v>30258.9</v>
      </c>
      <c r="E580" s="132">
        <v>30258.9</v>
      </c>
      <c r="F580" s="132">
        <v>21196.5</v>
      </c>
      <c r="G580" s="132">
        <v>1831.5</v>
      </c>
      <c r="H580" s="132">
        <v>0</v>
      </c>
      <c r="I580" s="132">
        <v>150</v>
      </c>
      <c r="J580" s="132">
        <v>150</v>
      </c>
      <c r="K580" s="132">
        <v>0</v>
      </c>
      <c r="L580" s="132">
        <v>0</v>
      </c>
      <c r="M580" s="132">
        <v>0</v>
      </c>
      <c r="N580" s="114">
        <f t="shared" si="12"/>
        <v>30408.9</v>
      </c>
      <c r="O580" s="115"/>
      <c r="P580" s="88" t="s">
        <v>1222</v>
      </c>
      <c r="Q580" s="88" t="s">
        <v>51</v>
      </c>
      <c r="R580" s="88" t="s">
        <v>51</v>
      </c>
      <c r="S580" s="88" t="s">
        <v>51</v>
      </c>
    </row>
    <row r="581" spans="1:19" ht="66" x14ac:dyDescent="0.25">
      <c r="A581" s="111" t="s">
        <v>1223</v>
      </c>
      <c r="B581" s="111" t="s">
        <v>1224</v>
      </c>
      <c r="C581" s="112" t="s">
        <v>1225</v>
      </c>
      <c r="D581" s="118">
        <v>18846.5</v>
      </c>
      <c r="E581" s="118">
        <v>0</v>
      </c>
      <c r="F581" s="118">
        <v>0</v>
      </c>
      <c r="G581" s="118">
        <v>0</v>
      </c>
      <c r="H581" s="118">
        <v>18846.5</v>
      </c>
      <c r="I581" s="118">
        <v>1720</v>
      </c>
      <c r="J581" s="118">
        <v>0</v>
      </c>
      <c r="K581" s="118">
        <v>0</v>
      </c>
      <c r="L581" s="118">
        <v>0</v>
      </c>
      <c r="M581" s="118">
        <v>1720</v>
      </c>
      <c r="N581" s="114">
        <f t="shared" si="12"/>
        <v>20566.5</v>
      </c>
      <c r="O581" s="115"/>
      <c r="P581" s="88" t="s">
        <v>1225</v>
      </c>
      <c r="Q581" s="88" t="s">
        <v>51</v>
      </c>
      <c r="R581" s="88" t="s">
        <v>51</v>
      </c>
      <c r="S581" s="88" t="s">
        <v>51</v>
      </c>
    </row>
    <row r="582" spans="1:19" ht="42.75" customHeight="1" x14ac:dyDescent="0.25">
      <c r="A582" s="111" t="s">
        <v>1226</v>
      </c>
      <c r="B582" s="111" t="s">
        <v>110</v>
      </c>
      <c r="C582" s="112" t="s">
        <v>1227</v>
      </c>
      <c r="D582" s="123">
        <v>6871.4000000000005</v>
      </c>
      <c r="E582" s="123">
        <v>6871.4000000000005</v>
      </c>
      <c r="F582" s="123">
        <v>5457.6</v>
      </c>
      <c r="G582" s="123">
        <v>123.4</v>
      </c>
      <c r="H582" s="123">
        <v>0</v>
      </c>
      <c r="I582" s="123">
        <v>710</v>
      </c>
      <c r="J582" s="123">
        <v>680</v>
      </c>
      <c r="K582" s="123">
        <v>347</v>
      </c>
      <c r="L582" s="123">
        <v>80.400000000000006</v>
      </c>
      <c r="M582" s="123">
        <v>30</v>
      </c>
      <c r="N582" s="114">
        <f t="shared" si="12"/>
        <v>7581.4000000000005</v>
      </c>
      <c r="O582" s="115"/>
      <c r="P582" s="88" t="s">
        <v>1227</v>
      </c>
      <c r="Q582" s="88" t="s">
        <v>51</v>
      </c>
      <c r="R582" s="88" t="s">
        <v>51</v>
      </c>
      <c r="S582" s="88" t="s">
        <v>51</v>
      </c>
    </row>
    <row r="583" spans="1:19" ht="39.6" x14ac:dyDescent="0.25">
      <c r="A583" s="111" t="s">
        <v>1228</v>
      </c>
      <c r="B583" s="111" t="s">
        <v>92</v>
      </c>
      <c r="C583" s="112" t="s">
        <v>1229</v>
      </c>
      <c r="D583" s="119">
        <v>1980.4</v>
      </c>
      <c r="E583" s="119">
        <v>1980.4</v>
      </c>
      <c r="F583" s="119">
        <v>0</v>
      </c>
      <c r="G583" s="119">
        <v>0</v>
      </c>
      <c r="H583" s="119">
        <v>0</v>
      </c>
      <c r="I583" s="114">
        <v>0</v>
      </c>
      <c r="J583" s="114">
        <v>0</v>
      </c>
      <c r="K583" s="114">
        <v>0</v>
      </c>
      <c r="L583" s="114">
        <v>0</v>
      </c>
      <c r="M583" s="114">
        <v>0</v>
      </c>
      <c r="N583" s="114">
        <f t="shared" si="12"/>
        <v>1980.4</v>
      </c>
      <c r="O583" s="115"/>
      <c r="P583" s="88" t="s">
        <v>1229</v>
      </c>
      <c r="Q583" s="88" t="s">
        <v>51</v>
      </c>
      <c r="R583" s="88" t="s">
        <v>51</v>
      </c>
      <c r="S583" s="88" t="s">
        <v>51</v>
      </c>
    </row>
    <row r="584" spans="1:19" ht="27.3" customHeight="1" x14ac:dyDescent="0.25">
      <c r="A584" s="111" t="s">
        <v>1230</v>
      </c>
      <c r="B584" s="111" t="s">
        <v>92</v>
      </c>
      <c r="C584" s="112" t="s">
        <v>1231</v>
      </c>
      <c r="D584" s="123">
        <v>1549099.3</v>
      </c>
      <c r="E584" s="123">
        <v>1370788.6</v>
      </c>
      <c r="F584" s="123">
        <v>0</v>
      </c>
      <c r="G584" s="123">
        <v>0</v>
      </c>
      <c r="H584" s="123">
        <v>178310.7</v>
      </c>
      <c r="I584" s="113">
        <v>0</v>
      </c>
      <c r="J584" s="113">
        <v>0</v>
      </c>
      <c r="K584" s="113">
        <v>0</v>
      </c>
      <c r="L584" s="113">
        <v>0</v>
      </c>
      <c r="M584" s="113">
        <v>0</v>
      </c>
      <c r="N584" s="114">
        <f t="shared" si="12"/>
        <v>1549099.3</v>
      </c>
      <c r="O584" s="115"/>
      <c r="P584" s="88" t="s">
        <v>1231</v>
      </c>
      <c r="Q584" s="88" t="s">
        <v>51</v>
      </c>
      <c r="R584" s="88" t="s">
        <v>51</v>
      </c>
      <c r="S584" s="88" t="s">
        <v>51</v>
      </c>
    </row>
    <row r="585" spans="1:19" ht="84" customHeight="1" x14ac:dyDescent="0.25">
      <c r="A585" s="111" t="s">
        <v>1232</v>
      </c>
      <c r="B585" s="111" t="s">
        <v>1163</v>
      </c>
      <c r="C585" s="112" t="s">
        <v>1233</v>
      </c>
      <c r="D585" s="114">
        <v>3667.3</v>
      </c>
      <c r="E585" s="114">
        <v>3667.3</v>
      </c>
      <c r="F585" s="114">
        <v>0</v>
      </c>
      <c r="G585" s="114">
        <v>0</v>
      </c>
      <c r="H585" s="114">
        <v>0</v>
      </c>
      <c r="I585" s="114">
        <v>0</v>
      </c>
      <c r="J585" s="114">
        <v>0</v>
      </c>
      <c r="K585" s="114">
        <v>0</v>
      </c>
      <c r="L585" s="114">
        <v>0</v>
      </c>
      <c r="M585" s="114">
        <v>0</v>
      </c>
      <c r="N585" s="114">
        <f t="shared" si="12"/>
        <v>3667.3</v>
      </c>
      <c r="O585" s="115"/>
      <c r="P585" s="88" t="s">
        <v>1233</v>
      </c>
      <c r="Q585" s="88" t="s">
        <v>51</v>
      </c>
      <c r="R585" s="88" t="s">
        <v>51</v>
      </c>
      <c r="S585" s="88" t="s">
        <v>51</v>
      </c>
    </row>
    <row r="586" spans="1:19" ht="47.25" customHeight="1" x14ac:dyDescent="0.25">
      <c r="A586" s="111" t="s">
        <v>1234</v>
      </c>
      <c r="B586" s="111" t="s">
        <v>1163</v>
      </c>
      <c r="C586" s="112" t="s">
        <v>1235</v>
      </c>
      <c r="D586" s="113">
        <v>0</v>
      </c>
      <c r="E586" s="113">
        <v>0</v>
      </c>
      <c r="F586" s="113">
        <v>0</v>
      </c>
      <c r="G586" s="113">
        <v>0</v>
      </c>
      <c r="H586" s="113">
        <v>0</v>
      </c>
      <c r="I586" s="113">
        <v>0</v>
      </c>
      <c r="J586" s="113">
        <v>0</v>
      </c>
      <c r="K586" s="113">
        <v>0</v>
      </c>
      <c r="L586" s="113">
        <v>0</v>
      </c>
      <c r="M586" s="113">
        <v>0</v>
      </c>
      <c r="N586" s="114">
        <f t="shared" si="12"/>
        <v>0</v>
      </c>
      <c r="O586" s="115"/>
      <c r="P586" s="88" t="s">
        <v>1235</v>
      </c>
      <c r="Q586" s="88" t="s">
        <v>51</v>
      </c>
      <c r="R586" s="88" t="s">
        <v>51</v>
      </c>
      <c r="S586" s="88" t="s">
        <v>51</v>
      </c>
    </row>
    <row r="587" spans="1:19" ht="27.6" x14ac:dyDescent="0.25">
      <c r="A587" s="107" t="s">
        <v>1236</v>
      </c>
      <c r="B587" s="107"/>
      <c r="C587" s="108" t="s">
        <v>1237</v>
      </c>
      <c r="D587" s="124">
        <v>16273.1</v>
      </c>
      <c r="E587" s="124">
        <v>16273.1</v>
      </c>
      <c r="F587" s="124">
        <v>12690.9</v>
      </c>
      <c r="G587" s="124">
        <v>186.2</v>
      </c>
      <c r="H587" s="124">
        <v>0</v>
      </c>
      <c r="I587" s="124">
        <v>0</v>
      </c>
      <c r="J587" s="124">
        <v>0</v>
      </c>
      <c r="K587" s="124">
        <v>0</v>
      </c>
      <c r="L587" s="124">
        <v>0</v>
      </c>
      <c r="M587" s="124">
        <v>0</v>
      </c>
      <c r="N587" s="110">
        <f t="shared" si="12"/>
        <v>16273.1</v>
      </c>
    </row>
    <row r="588" spans="1:19" ht="29.25" customHeight="1" x14ac:dyDescent="0.25">
      <c r="A588" s="111" t="s">
        <v>1238</v>
      </c>
      <c r="B588" s="111" t="s">
        <v>119</v>
      </c>
      <c r="C588" s="112" t="s">
        <v>1239</v>
      </c>
      <c r="D588" s="113">
        <v>16273.1</v>
      </c>
      <c r="E588" s="113">
        <v>16273.1</v>
      </c>
      <c r="F588" s="113">
        <v>12690.9</v>
      </c>
      <c r="G588" s="113">
        <v>186.2</v>
      </c>
      <c r="H588" s="113">
        <v>0</v>
      </c>
      <c r="I588" s="113">
        <v>0</v>
      </c>
      <c r="J588" s="113">
        <v>0</v>
      </c>
      <c r="K588" s="113">
        <v>0</v>
      </c>
      <c r="L588" s="113">
        <v>0</v>
      </c>
      <c r="M588" s="113">
        <v>0</v>
      </c>
      <c r="N588" s="114">
        <f t="shared" si="12"/>
        <v>16273.1</v>
      </c>
      <c r="O588" s="115"/>
      <c r="P588" s="88" t="s">
        <v>1239</v>
      </c>
      <c r="Q588" s="88" t="s">
        <v>51</v>
      </c>
      <c r="R588" s="88" t="s">
        <v>51</v>
      </c>
      <c r="S588" s="88" t="s">
        <v>51</v>
      </c>
    </row>
    <row r="589" spans="1:19" ht="27.6" x14ac:dyDescent="0.25">
      <c r="A589" s="107" t="s">
        <v>1240</v>
      </c>
      <c r="B589" s="107"/>
      <c r="C589" s="108" t="s">
        <v>1241</v>
      </c>
      <c r="D589" s="124">
        <v>463443</v>
      </c>
      <c r="E589" s="124">
        <v>463443</v>
      </c>
      <c r="F589" s="124">
        <v>10638</v>
      </c>
      <c r="G589" s="124">
        <v>193.6</v>
      </c>
      <c r="H589" s="124">
        <v>0</v>
      </c>
      <c r="I589" s="124">
        <v>5000</v>
      </c>
      <c r="J589" s="124">
        <v>4200</v>
      </c>
      <c r="K589" s="124">
        <v>0</v>
      </c>
      <c r="L589" s="124">
        <v>0</v>
      </c>
      <c r="M589" s="124">
        <v>800</v>
      </c>
      <c r="N589" s="110">
        <f t="shared" si="12"/>
        <v>468443</v>
      </c>
    </row>
    <row r="590" spans="1:19" ht="31.5" customHeight="1" x14ac:dyDescent="0.25">
      <c r="A590" s="111" t="s">
        <v>1242</v>
      </c>
      <c r="B590" s="111" t="s">
        <v>1188</v>
      </c>
      <c r="C590" s="112" t="s">
        <v>1243</v>
      </c>
      <c r="D590" s="113">
        <v>13243</v>
      </c>
      <c r="E590" s="113">
        <v>13243</v>
      </c>
      <c r="F590" s="113">
        <v>10638</v>
      </c>
      <c r="G590" s="113">
        <v>193.6</v>
      </c>
      <c r="H590" s="113">
        <v>0</v>
      </c>
      <c r="I590" s="113">
        <v>0</v>
      </c>
      <c r="J590" s="113">
        <v>0</v>
      </c>
      <c r="K590" s="113">
        <v>0</v>
      </c>
      <c r="L590" s="113">
        <v>0</v>
      </c>
      <c r="M590" s="113">
        <v>0</v>
      </c>
      <c r="N590" s="114">
        <f t="shared" si="12"/>
        <v>13243</v>
      </c>
      <c r="O590" s="115"/>
      <c r="P590" s="88" t="s">
        <v>1243</v>
      </c>
      <c r="Q590" s="88" t="s">
        <v>51</v>
      </c>
      <c r="R590" s="88" t="s">
        <v>51</v>
      </c>
      <c r="S590" s="88" t="s">
        <v>51</v>
      </c>
    </row>
    <row r="591" spans="1:19" ht="17.25" customHeight="1" x14ac:dyDescent="0.25">
      <c r="A591" s="111" t="s">
        <v>1244</v>
      </c>
      <c r="B591" s="111" t="s">
        <v>1188</v>
      </c>
      <c r="C591" s="112" t="s">
        <v>1245</v>
      </c>
      <c r="D591" s="130">
        <v>450000</v>
      </c>
      <c r="E591" s="130">
        <v>450000</v>
      </c>
      <c r="F591" s="130">
        <v>0</v>
      </c>
      <c r="G591" s="130">
        <v>0</v>
      </c>
      <c r="H591" s="130">
        <v>0</v>
      </c>
      <c r="I591" s="130">
        <v>5000</v>
      </c>
      <c r="J591" s="130">
        <v>4200</v>
      </c>
      <c r="K591" s="130">
        <v>0</v>
      </c>
      <c r="L591" s="130">
        <v>0</v>
      </c>
      <c r="M591" s="130">
        <v>800</v>
      </c>
      <c r="N591" s="114">
        <f t="shared" si="12"/>
        <v>455000</v>
      </c>
      <c r="O591" s="115"/>
      <c r="P591" s="88" t="s">
        <v>1245</v>
      </c>
      <c r="Q591" s="88" t="s">
        <v>51</v>
      </c>
      <c r="R591" s="88" t="s">
        <v>51</v>
      </c>
      <c r="S591" s="88" t="s">
        <v>51</v>
      </c>
    </row>
    <row r="592" spans="1:19" ht="69.75" customHeight="1" x14ac:dyDescent="0.25">
      <c r="A592" s="111" t="s">
        <v>1246</v>
      </c>
      <c r="B592" s="111" t="s">
        <v>119</v>
      </c>
      <c r="C592" s="112" t="s">
        <v>1247</v>
      </c>
      <c r="D592" s="113">
        <v>200</v>
      </c>
      <c r="E592" s="113">
        <v>200</v>
      </c>
      <c r="F592" s="113">
        <v>0</v>
      </c>
      <c r="G592" s="113">
        <v>0</v>
      </c>
      <c r="H592" s="113">
        <v>0</v>
      </c>
      <c r="I592" s="113">
        <v>0</v>
      </c>
      <c r="J592" s="113">
        <v>0</v>
      </c>
      <c r="K592" s="113">
        <v>0</v>
      </c>
      <c r="L592" s="113">
        <v>0</v>
      </c>
      <c r="M592" s="113">
        <v>0</v>
      </c>
      <c r="N592" s="114">
        <f t="shared" si="12"/>
        <v>200</v>
      </c>
      <c r="O592" s="115"/>
      <c r="P592" s="88" t="s">
        <v>1247</v>
      </c>
      <c r="Q592" s="88" t="s">
        <v>51</v>
      </c>
      <c r="R592" s="88" t="s">
        <v>51</v>
      </c>
      <c r="S592" s="88" t="s">
        <v>51</v>
      </c>
    </row>
    <row r="593" spans="1:19" ht="27.6" x14ac:dyDescent="0.25">
      <c r="A593" s="107" t="s">
        <v>1248</v>
      </c>
      <c r="B593" s="107"/>
      <c r="C593" s="108" t="s">
        <v>1249</v>
      </c>
      <c r="D593" s="126">
        <v>65454.3</v>
      </c>
      <c r="E593" s="126">
        <v>65053.3</v>
      </c>
      <c r="F593" s="126">
        <v>34458.6</v>
      </c>
      <c r="G593" s="126">
        <v>835.7</v>
      </c>
      <c r="H593" s="126">
        <v>401</v>
      </c>
      <c r="I593" s="124">
        <v>0</v>
      </c>
      <c r="J593" s="124">
        <v>0</v>
      </c>
      <c r="K593" s="124">
        <v>0</v>
      </c>
      <c r="L593" s="124">
        <v>0</v>
      </c>
      <c r="M593" s="124">
        <v>0</v>
      </c>
      <c r="N593" s="110">
        <f t="shared" si="12"/>
        <v>65454.3</v>
      </c>
    </row>
    <row r="594" spans="1:19" ht="39.6" x14ac:dyDescent="0.25">
      <c r="A594" s="111" t="s">
        <v>1250</v>
      </c>
      <c r="B594" s="111" t="s">
        <v>119</v>
      </c>
      <c r="C594" s="112" t="s">
        <v>1251</v>
      </c>
      <c r="D594" s="113">
        <v>29927.1</v>
      </c>
      <c r="E594" s="113">
        <v>29927.1</v>
      </c>
      <c r="F594" s="113">
        <v>19662.400000000001</v>
      </c>
      <c r="G594" s="113">
        <v>228.5</v>
      </c>
      <c r="H594" s="113">
        <v>0</v>
      </c>
      <c r="I594" s="113">
        <v>0</v>
      </c>
      <c r="J594" s="113">
        <v>0</v>
      </c>
      <c r="K594" s="113">
        <v>0</v>
      </c>
      <c r="L594" s="113">
        <v>0</v>
      </c>
      <c r="M594" s="113">
        <v>0</v>
      </c>
      <c r="N594" s="114">
        <f t="shared" si="12"/>
        <v>29927.1</v>
      </c>
      <c r="O594" s="115"/>
      <c r="P594" s="88" t="s">
        <v>1251</v>
      </c>
      <c r="Q594" s="88" t="s">
        <v>51</v>
      </c>
      <c r="R594" s="88" t="s">
        <v>51</v>
      </c>
      <c r="S594" s="88" t="s">
        <v>51</v>
      </c>
    </row>
    <row r="595" spans="1:19" ht="118.8" x14ac:dyDescent="0.25">
      <c r="A595" s="111" t="s">
        <v>1252</v>
      </c>
      <c r="B595" s="111" t="s">
        <v>119</v>
      </c>
      <c r="C595" s="112" t="s">
        <v>1253</v>
      </c>
      <c r="D595" s="131">
        <v>35527.199999999997</v>
      </c>
      <c r="E595" s="131">
        <v>35126.199999999997</v>
      </c>
      <c r="F595" s="131">
        <v>14796.2</v>
      </c>
      <c r="G595" s="131">
        <v>607.20000000000005</v>
      </c>
      <c r="H595" s="131">
        <v>401</v>
      </c>
      <c r="I595" s="132">
        <v>0</v>
      </c>
      <c r="J595" s="132">
        <v>0</v>
      </c>
      <c r="K595" s="132">
        <v>0</v>
      </c>
      <c r="L595" s="132">
        <v>0</v>
      </c>
      <c r="M595" s="132">
        <v>0</v>
      </c>
      <c r="N595" s="114">
        <f t="shared" si="12"/>
        <v>35527.199999999997</v>
      </c>
      <c r="O595" s="115"/>
      <c r="P595" s="88" t="s">
        <v>1254</v>
      </c>
      <c r="Q595" s="88" t="s">
        <v>1255</v>
      </c>
      <c r="R595" s="88" t="s">
        <v>51</v>
      </c>
      <c r="S595" s="88" t="s">
        <v>51</v>
      </c>
    </row>
    <row r="596" spans="1:19" ht="40.5" customHeight="1" x14ac:dyDescent="0.25">
      <c r="A596" s="120" t="s">
        <v>1256</v>
      </c>
      <c r="B596" s="107"/>
      <c r="C596" s="121" t="s">
        <v>1257</v>
      </c>
      <c r="D596" s="127">
        <v>0</v>
      </c>
      <c r="E596" s="127">
        <v>0</v>
      </c>
      <c r="F596" s="127">
        <v>0</v>
      </c>
      <c r="G596" s="127">
        <v>0</v>
      </c>
      <c r="H596" s="127">
        <v>0</v>
      </c>
      <c r="I596" s="127">
        <v>0</v>
      </c>
      <c r="J596" s="127">
        <v>0</v>
      </c>
      <c r="K596" s="127">
        <v>0</v>
      </c>
      <c r="L596" s="127">
        <v>0</v>
      </c>
      <c r="M596" s="127">
        <v>0</v>
      </c>
      <c r="N596" s="122">
        <f t="shared" si="12"/>
        <v>0</v>
      </c>
    </row>
    <row r="597" spans="1:19" ht="44.25" customHeight="1" x14ac:dyDescent="0.25">
      <c r="A597" s="107" t="s">
        <v>1258</v>
      </c>
      <c r="B597" s="107"/>
      <c r="C597" s="108" t="s">
        <v>1257</v>
      </c>
      <c r="D597" s="127">
        <v>0</v>
      </c>
      <c r="E597" s="127">
        <v>0</v>
      </c>
      <c r="F597" s="127">
        <v>0</v>
      </c>
      <c r="G597" s="127">
        <v>0</v>
      </c>
      <c r="H597" s="127">
        <v>0</v>
      </c>
      <c r="I597" s="127">
        <v>0</v>
      </c>
      <c r="J597" s="127">
        <v>0</v>
      </c>
      <c r="K597" s="127">
        <v>0</v>
      </c>
      <c r="L597" s="127">
        <v>0</v>
      </c>
      <c r="M597" s="127">
        <v>0</v>
      </c>
      <c r="N597" s="110">
        <f t="shared" si="12"/>
        <v>0</v>
      </c>
    </row>
    <row r="598" spans="1:19" ht="81.3" customHeight="1" x14ac:dyDescent="0.25">
      <c r="A598" s="111" t="s">
        <v>1259</v>
      </c>
      <c r="B598" s="111" t="s">
        <v>53</v>
      </c>
      <c r="C598" s="112" t="s">
        <v>1260</v>
      </c>
      <c r="D598" s="130">
        <v>0</v>
      </c>
      <c r="E598" s="130">
        <v>0</v>
      </c>
      <c r="F598" s="130">
        <v>0</v>
      </c>
      <c r="G598" s="130">
        <v>0</v>
      </c>
      <c r="H598" s="130">
        <v>0</v>
      </c>
      <c r="I598" s="130">
        <v>0</v>
      </c>
      <c r="J598" s="130">
        <v>0</v>
      </c>
      <c r="K598" s="130">
        <v>0</v>
      </c>
      <c r="L598" s="130">
        <v>0</v>
      </c>
      <c r="M598" s="130">
        <v>0</v>
      </c>
      <c r="N598" s="114">
        <f t="shared" si="12"/>
        <v>0</v>
      </c>
      <c r="O598" s="115"/>
      <c r="P598" s="88" t="s">
        <v>1260</v>
      </c>
      <c r="Q598" s="88" t="s">
        <v>51</v>
      </c>
      <c r="R598" s="88" t="s">
        <v>51</v>
      </c>
      <c r="S598" s="88" t="s">
        <v>51</v>
      </c>
    </row>
    <row r="599" spans="1:19" ht="99.75" customHeight="1" x14ac:dyDescent="0.25">
      <c r="A599" s="111" t="s">
        <v>1261</v>
      </c>
      <c r="B599" s="111" t="s">
        <v>53</v>
      </c>
      <c r="C599" s="112" t="s">
        <v>1041</v>
      </c>
      <c r="D599" s="113">
        <v>0</v>
      </c>
      <c r="E599" s="113">
        <v>0</v>
      </c>
      <c r="F599" s="113">
        <v>0</v>
      </c>
      <c r="G599" s="113">
        <v>0</v>
      </c>
      <c r="H599" s="113">
        <v>0</v>
      </c>
      <c r="I599" s="113">
        <v>0</v>
      </c>
      <c r="J599" s="113">
        <v>0</v>
      </c>
      <c r="K599" s="113">
        <v>0</v>
      </c>
      <c r="L599" s="113">
        <v>0</v>
      </c>
      <c r="M599" s="113">
        <v>0</v>
      </c>
      <c r="N599" s="114">
        <f t="shared" si="12"/>
        <v>0</v>
      </c>
      <c r="O599" s="115"/>
      <c r="P599" s="88" t="s">
        <v>1041</v>
      </c>
      <c r="Q599" s="88" t="s">
        <v>51</v>
      </c>
      <c r="R599" s="88" t="s">
        <v>51</v>
      </c>
      <c r="S599" s="88" t="s">
        <v>51</v>
      </c>
    </row>
    <row r="600" spans="1:19" ht="55.5" customHeight="1" x14ac:dyDescent="0.25">
      <c r="A600" s="111" t="s">
        <v>1262</v>
      </c>
      <c r="B600" s="111" t="s">
        <v>53</v>
      </c>
      <c r="C600" s="112" t="s">
        <v>1263</v>
      </c>
      <c r="D600" s="130">
        <v>0</v>
      </c>
      <c r="E600" s="130">
        <v>0</v>
      </c>
      <c r="F600" s="130">
        <v>0</v>
      </c>
      <c r="G600" s="130">
        <v>0</v>
      </c>
      <c r="H600" s="130">
        <v>0</v>
      </c>
      <c r="I600" s="130">
        <v>0</v>
      </c>
      <c r="J600" s="130">
        <v>0</v>
      </c>
      <c r="K600" s="130">
        <v>0</v>
      </c>
      <c r="L600" s="130">
        <v>0</v>
      </c>
      <c r="M600" s="130">
        <v>0</v>
      </c>
      <c r="N600" s="114">
        <f t="shared" si="12"/>
        <v>0</v>
      </c>
      <c r="O600" s="115"/>
      <c r="P600" s="88" t="s">
        <v>1263</v>
      </c>
      <c r="Q600" s="88" t="s">
        <v>51</v>
      </c>
      <c r="R600" s="88" t="s">
        <v>51</v>
      </c>
      <c r="S600" s="88" t="s">
        <v>51</v>
      </c>
    </row>
    <row r="601" spans="1:19" ht="18" customHeight="1" x14ac:dyDescent="0.25">
      <c r="A601" s="166" t="s">
        <v>1264</v>
      </c>
      <c r="B601" s="166"/>
      <c r="C601" s="167" t="s">
        <v>1265</v>
      </c>
      <c r="D601" s="127">
        <v>121158.5</v>
      </c>
      <c r="E601" s="127">
        <v>101158.5</v>
      </c>
      <c r="F601" s="127">
        <v>20276</v>
      </c>
      <c r="G601" s="127">
        <v>726.2</v>
      </c>
      <c r="H601" s="127">
        <v>20000</v>
      </c>
      <c r="I601" s="127">
        <v>7457</v>
      </c>
      <c r="J601" s="127">
        <v>4853.7</v>
      </c>
      <c r="K601" s="127">
        <v>0</v>
      </c>
      <c r="L601" s="127">
        <v>0</v>
      </c>
      <c r="M601" s="127">
        <v>2603.3000000000002</v>
      </c>
      <c r="N601" s="127">
        <f t="shared" ref="N601:N611" si="13">D601+I601</f>
        <v>128615.5</v>
      </c>
      <c r="O601" s="115"/>
    </row>
    <row r="602" spans="1:19" ht="40.5" customHeight="1" x14ac:dyDescent="0.25">
      <c r="A602" s="168" t="s">
        <v>1266</v>
      </c>
      <c r="B602" s="168"/>
      <c r="C602" s="169" t="s">
        <v>1267</v>
      </c>
      <c r="D602" s="128">
        <v>121158.5</v>
      </c>
      <c r="E602" s="128">
        <v>101158.5</v>
      </c>
      <c r="F602" s="128">
        <v>20276</v>
      </c>
      <c r="G602" s="128">
        <v>726.2</v>
      </c>
      <c r="H602" s="128">
        <v>20000</v>
      </c>
      <c r="I602" s="128">
        <v>7457</v>
      </c>
      <c r="J602" s="128">
        <v>4853.7</v>
      </c>
      <c r="K602" s="128">
        <v>0</v>
      </c>
      <c r="L602" s="128">
        <v>0</v>
      </c>
      <c r="M602" s="128">
        <v>2603.3000000000002</v>
      </c>
      <c r="N602" s="128">
        <f t="shared" si="13"/>
        <v>128615.5</v>
      </c>
      <c r="O602" s="115"/>
    </row>
    <row r="603" spans="1:19" ht="45.3" customHeight="1" x14ac:dyDescent="0.25">
      <c r="A603" s="164" t="s">
        <v>1268</v>
      </c>
      <c r="B603" s="164" t="s">
        <v>433</v>
      </c>
      <c r="C603" s="165" t="s">
        <v>1269</v>
      </c>
      <c r="D603" s="113">
        <v>29644.1</v>
      </c>
      <c r="E603" s="113">
        <v>29644.1</v>
      </c>
      <c r="F603" s="113">
        <v>20276</v>
      </c>
      <c r="G603" s="113">
        <v>726.2</v>
      </c>
      <c r="H603" s="113">
        <v>0</v>
      </c>
      <c r="I603" s="113">
        <v>0</v>
      </c>
      <c r="J603" s="113">
        <v>0</v>
      </c>
      <c r="K603" s="113">
        <v>0</v>
      </c>
      <c r="L603" s="113">
        <v>0</v>
      </c>
      <c r="M603" s="113">
        <v>0</v>
      </c>
      <c r="N603" s="113">
        <f t="shared" si="13"/>
        <v>29644.1</v>
      </c>
      <c r="O603" s="115"/>
    </row>
    <row r="604" spans="1:19" ht="185.55" customHeight="1" x14ac:dyDescent="0.25">
      <c r="A604" s="164" t="s">
        <v>1270</v>
      </c>
      <c r="B604" s="164" t="s">
        <v>270</v>
      </c>
      <c r="C604" s="165" t="s">
        <v>444</v>
      </c>
      <c r="D604" s="113">
        <v>66514.399999999994</v>
      </c>
      <c r="E604" s="113">
        <v>66514.399999999994</v>
      </c>
      <c r="F604" s="113">
        <v>0</v>
      </c>
      <c r="G604" s="113">
        <v>0</v>
      </c>
      <c r="H604" s="113">
        <v>0</v>
      </c>
      <c r="I604" s="113">
        <v>0</v>
      </c>
      <c r="J604" s="113">
        <v>0</v>
      </c>
      <c r="K604" s="113">
        <v>0</v>
      </c>
      <c r="L604" s="113">
        <v>0</v>
      </c>
      <c r="M604" s="113">
        <v>0</v>
      </c>
      <c r="N604" s="113">
        <f t="shared" si="13"/>
        <v>66514.399999999994</v>
      </c>
      <c r="O604" s="115"/>
    </row>
    <row r="605" spans="1:19" ht="95.55" customHeight="1" x14ac:dyDescent="0.25">
      <c r="A605" s="170" t="s">
        <v>1271</v>
      </c>
      <c r="B605" s="170" t="s">
        <v>270</v>
      </c>
      <c r="C605" s="171" t="s">
        <v>448</v>
      </c>
      <c r="D605" s="130">
        <v>5000</v>
      </c>
      <c r="E605" s="130">
        <v>5000</v>
      </c>
      <c r="F605" s="130">
        <v>0</v>
      </c>
      <c r="G605" s="130">
        <v>0</v>
      </c>
      <c r="H605" s="130">
        <v>0</v>
      </c>
      <c r="I605" s="130">
        <v>0</v>
      </c>
      <c r="J605" s="130">
        <v>0</v>
      </c>
      <c r="K605" s="130">
        <v>0</v>
      </c>
      <c r="L605" s="130">
        <v>0</v>
      </c>
      <c r="M605" s="130">
        <v>0</v>
      </c>
      <c r="N605" s="130">
        <f t="shared" si="13"/>
        <v>5000</v>
      </c>
      <c r="O605" s="115"/>
    </row>
    <row r="606" spans="1:19" ht="69" customHeight="1" x14ac:dyDescent="0.25">
      <c r="A606" s="164" t="s">
        <v>1272</v>
      </c>
      <c r="B606" s="164" t="s">
        <v>161</v>
      </c>
      <c r="C606" s="165" t="s">
        <v>450</v>
      </c>
      <c r="D606" s="113">
        <v>20000</v>
      </c>
      <c r="E606" s="113">
        <v>0</v>
      </c>
      <c r="F606" s="113">
        <v>0</v>
      </c>
      <c r="G606" s="113">
        <v>0</v>
      </c>
      <c r="H606" s="113">
        <v>20000</v>
      </c>
      <c r="I606" s="113">
        <v>0</v>
      </c>
      <c r="J606" s="113">
        <v>0</v>
      </c>
      <c r="K606" s="113">
        <v>0</v>
      </c>
      <c r="L606" s="113">
        <v>0</v>
      </c>
      <c r="M606" s="113">
        <v>0</v>
      </c>
      <c r="N606" s="113">
        <f t="shared" si="13"/>
        <v>20000</v>
      </c>
      <c r="O606" s="115"/>
    </row>
    <row r="607" spans="1:19" ht="39" customHeight="1" x14ac:dyDescent="0.25">
      <c r="A607" s="170" t="s">
        <v>1273</v>
      </c>
      <c r="B607" s="170" t="s">
        <v>49</v>
      </c>
      <c r="C607" s="171" t="s">
        <v>452</v>
      </c>
      <c r="D607" s="132">
        <v>0</v>
      </c>
      <c r="E607" s="132">
        <v>0</v>
      </c>
      <c r="F607" s="132">
        <v>0</v>
      </c>
      <c r="G607" s="132">
        <v>0</v>
      </c>
      <c r="H607" s="132">
        <v>0</v>
      </c>
      <c r="I607" s="132">
        <v>7457</v>
      </c>
      <c r="J607" s="132">
        <v>4853.7</v>
      </c>
      <c r="K607" s="132">
        <v>0</v>
      </c>
      <c r="L607" s="132">
        <v>0</v>
      </c>
      <c r="M607" s="132">
        <v>2603.3000000000002</v>
      </c>
      <c r="N607" s="132">
        <f t="shared" si="13"/>
        <v>7457</v>
      </c>
      <c r="O607" s="115"/>
    </row>
    <row r="608" spans="1:19" ht="53.25" customHeight="1" x14ac:dyDescent="0.25">
      <c r="A608" s="166" t="s">
        <v>1274</v>
      </c>
      <c r="B608" s="166"/>
      <c r="C608" s="167" t="s">
        <v>1275</v>
      </c>
      <c r="D608" s="129">
        <v>20000</v>
      </c>
      <c r="E608" s="129">
        <v>0</v>
      </c>
      <c r="F608" s="129">
        <v>0</v>
      </c>
      <c r="G608" s="129">
        <v>0</v>
      </c>
      <c r="H608" s="129">
        <v>20000</v>
      </c>
      <c r="I608" s="129">
        <v>485000</v>
      </c>
      <c r="J608" s="129">
        <v>0</v>
      </c>
      <c r="K608" s="129">
        <v>0</v>
      </c>
      <c r="L608" s="129">
        <v>0</v>
      </c>
      <c r="M608" s="129">
        <v>485000</v>
      </c>
      <c r="N608" s="129">
        <f t="shared" si="13"/>
        <v>505000</v>
      </c>
      <c r="O608" s="115"/>
    </row>
    <row r="609" spans="1:19" ht="56.25" customHeight="1" x14ac:dyDescent="0.25">
      <c r="A609" s="180" t="s">
        <v>1276</v>
      </c>
      <c r="B609" s="180"/>
      <c r="C609" s="181" t="s">
        <v>1275</v>
      </c>
      <c r="D609" s="182">
        <v>20000</v>
      </c>
      <c r="E609" s="182">
        <v>0</v>
      </c>
      <c r="F609" s="182">
        <v>0</v>
      </c>
      <c r="G609" s="182">
        <v>0</v>
      </c>
      <c r="H609" s="182">
        <v>20000</v>
      </c>
      <c r="I609" s="182">
        <v>485000</v>
      </c>
      <c r="J609" s="182">
        <v>0</v>
      </c>
      <c r="K609" s="182">
        <v>0</v>
      </c>
      <c r="L609" s="182">
        <v>0</v>
      </c>
      <c r="M609" s="182">
        <v>485000</v>
      </c>
      <c r="N609" s="182">
        <f t="shared" si="13"/>
        <v>505000</v>
      </c>
      <c r="O609" s="115"/>
    </row>
    <row r="610" spans="1:19" ht="69.75" customHeight="1" x14ac:dyDescent="0.25">
      <c r="A610" s="138" t="s">
        <v>1277</v>
      </c>
      <c r="B610" s="138" t="s">
        <v>53</v>
      </c>
      <c r="C610" s="139" t="s">
        <v>457</v>
      </c>
      <c r="D610" s="125">
        <v>20000</v>
      </c>
      <c r="E610" s="125">
        <v>0</v>
      </c>
      <c r="F610" s="125">
        <v>0</v>
      </c>
      <c r="G610" s="125">
        <v>0</v>
      </c>
      <c r="H610" s="125">
        <v>20000</v>
      </c>
      <c r="I610" s="125">
        <v>0</v>
      </c>
      <c r="J610" s="125">
        <v>0</v>
      </c>
      <c r="K610" s="125">
        <v>0</v>
      </c>
      <c r="L610" s="125">
        <v>0</v>
      </c>
      <c r="M610" s="125">
        <v>0</v>
      </c>
      <c r="N610" s="125">
        <f t="shared" si="13"/>
        <v>20000</v>
      </c>
      <c r="O610" s="115"/>
    </row>
    <row r="611" spans="1:19" ht="53.25" customHeight="1" x14ac:dyDescent="0.25">
      <c r="A611" s="174" t="s">
        <v>1278</v>
      </c>
      <c r="B611" s="174" t="s">
        <v>53</v>
      </c>
      <c r="C611" s="175" t="s">
        <v>481</v>
      </c>
      <c r="D611" s="132">
        <v>0</v>
      </c>
      <c r="E611" s="132">
        <v>0</v>
      </c>
      <c r="F611" s="132">
        <v>0</v>
      </c>
      <c r="G611" s="132">
        <v>0</v>
      </c>
      <c r="H611" s="132">
        <v>0</v>
      </c>
      <c r="I611" s="132">
        <v>485000</v>
      </c>
      <c r="J611" s="132">
        <v>0</v>
      </c>
      <c r="K611" s="132">
        <v>0</v>
      </c>
      <c r="L611" s="132">
        <v>0</v>
      </c>
      <c r="M611" s="132">
        <v>485000</v>
      </c>
      <c r="N611" s="132">
        <f t="shared" si="13"/>
        <v>485000</v>
      </c>
      <c r="O611" s="115"/>
    </row>
    <row r="612" spans="1:19" ht="30.75" customHeight="1" x14ac:dyDescent="0.25">
      <c r="A612" s="120" t="s">
        <v>1279</v>
      </c>
      <c r="B612" s="107"/>
      <c r="C612" s="121" t="s">
        <v>1280</v>
      </c>
      <c r="D612" s="122">
        <v>80503.7</v>
      </c>
      <c r="E612" s="122">
        <v>79524.2</v>
      </c>
      <c r="F612" s="122">
        <v>60312.4</v>
      </c>
      <c r="G612" s="122">
        <v>1545.2</v>
      </c>
      <c r="H612" s="122">
        <v>979.5</v>
      </c>
      <c r="I612" s="122">
        <v>0</v>
      </c>
      <c r="J612" s="122">
        <v>0</v>
      </c>
      <c r="K612" s="122">
        <v>0</v>
      </c>
      <c r="L612" s="122">
        <v>0</v>
      </c>
      <c r="M612" s="122">
        <v>0</v>
      </c>
      <c r="N612" s="122">
        <f t="shared" si="12"/>
        <v>80503.7</v>
      </c>
    </row>
    <row r="613" spans="1:19" ht="31.5" customHeight="1" x14ac:dyDescent="0.25">
      <c r="A613" s="107" t="s">
        <v>1281</v>
      </c>
      <c r="B613" s="107"/>
      <c r="C613" s="108" t="s">
        <v>1282</v>
      </c>
      <c r="D613" s="110">
        <v>80503.7</v>
      </c>
      <c r="E613" s="110">
        <v>79524.2</v>
      </c>
      <c r="F613" s="110">
        <v>60312.4</v>
      </c>
      <c r="G613" s="110">
        <v>1545.2</v>
      </c>
      <c r="H613" s="110">
        <v>979.5</v>
      </c>
      <c r="I613" s="110">
        <v>0</v>
      </c>
      <c r="J613" s="110">
        <v>0</v>
      </c>
      <c r="K613" s="110">
        <v>0</v>
      </c>
      <c r="L613" s="110">
        <v>0</v>
      </c>
      <c r="M613" s="110">
        <v>0</v>
      </c>
      <c r="N613" s="110">
        <f t="shared" si="12"/>
        <v>80503.7</v>
      </c>
    </row>
    <row r="614" spans="1:19" ht="28.5" customHeight="1" x14ac:dyDescent="0.25">
      <c r="A614" s="111" t="s">
        <v>1283</v>
      </c>
      <c r="B614" s="111" t="s">
        <v>698</v>
      </c>
      <c r="C614" s="112" t="s">
        <v>1284</v>
      </c>
      <c r="D614" s="114">
        <v>79954.2</v>
      </c>
      <c r="E614" s="114">
        <v>79524.2</v>
      </c>
      <c r="F614" s="114">
        <v>60312.4</v>
      </c>
      <c r="G614" s="114">
        <v>1545.2</v>
      </c>
      <c r="H614" s="114">
        <v>430</v>
      </c>
      <c r="I614" s="114">
        <v>0</v>
      </c>
      <c r="J614" s="114">
        <v>0</v>
      </c>
      <c r="K614" s="114">
        <v>0</v>
      </c>
      <c r="L614" s="114">
        <v>0</v>
      </c>
      <c r="M614" s="114">
        <v>0</v>
      </c>
      <c r="N614" s="114">
        <f t="shared" si="12"/>
        <v>79954.2</v>
      </c>
      <c r="O614" s="115"/>
      <c r="P614" s="88" t="s">
        <v>1284</v>
      </c>
      <c r="Q614" s="88" t="s">
        <v>51</v>
      </c>
      <c r="R614" s="88" t="s">
        <v>51</v>
      </c>
      <c r="S614" s="88" t="s">
        <v>51</v>
      </c>
    </row>
    <row r="615" spans="1:19" ht="45.75" customHeight="1" x14ac:dyDescent="0.25">
      <c r="A615" s="111" t="s">
        <v>1285</v>
      </c>
      <c r="B615" s="111" t="s">
        <v>285</v>
      </c>
      <c r="C615" s="112" t="s">
        <v>1286</v>
      </c>
      <c r="D615" s="114">
        <v>549.5</v>
      </c>
      <c r="E615" s="114">
        <v>0</v>
      </c>
      <c r="F615" s="114">
        <v>0</v>
      </c>
      <c r="G615" s="114">
        <v>0</v>
      </c>
      <c r="H615" s="114">
        <v>549.5</v>
      </c>
      <c r="I615" s="114">
        <v>0</v>
      </c>
      <c r="J615" s="114">
        <v>0</v>
      </c>
      <c r="K615" s="114">
        <v>0</v>
      </c>
      <c r="L615" s="114">
        <v>0</v>
      </c>
      <c r="M615" s="114">
        <v>0</v>
      </c>
      <c r="N615" s="114">
        <f t="shared" si="12"/>
        <v>549.5</v>
      </c>
      <c r="O615" s="115"/>
      <c r="P615" s="88" t="s">
        <v>1286</v>
      </c>
      <c r="Q615" s="88" t="s">
        <v>51</v>
      </c>
      <c r="R615" s="88" t="s">
        <v>51</v>
      </c>
      <c r="S615" s="88" t="s">
        <v>51</v>
      </c>
    </row>
    <row r="616" spans="1:19" ht="43.5" customHeight="1" x14ac:dyDescent="0.25">
      <c r="A616" s="120" t="s">
        <v>1287</v>
      </c>
      <c r="B616" s="107"/>
      <c r="C616" s="121" t="s">
        <v>1288</v>
      </c>
      <c r="D616" s="127">
        <v>80658.600000000006</v>
      </c>
      <c r="E616" s="127">
        <v>80658.600000000006</v>
      </c>
      <c r="F616" s="127">
        <v>61154.400000000001</v>
      </c>
      <c r="G616" s="127">
        <v>1721.5</v>
      </c>
      <c r="H616" s="127">
        <v>0</v>
      </c>
      <c r="I616" s="127">
        <v>0</v>
      </c>
      <c r="J616" s="127">
        <v>0</v>
      </c>
      <c r="K616" s="127">
        <v>0</v>
      </c>
      <c r="L616" s="127">
        <v>0</v>
      </c>
      <c r="M616" s="127">
        <v>0</v>
      </c>
      <c r="N616" s="122">
        <f t="shared" si="12"/>
        <v>80658.600000000006</v>
      </c>
    </row>
    <row r="617" spans="1:19" ht="44.25" customHeight="1" x14ac:dyDescent="0.25">
      <c r="A617" s="107" t="s">
        <v>1289</v>
      </c>
      <c r="B617" s="107"/>
      <c r="C617" s="108" t="s">
        <v>1290</v>
      </c>
      <c r="D617" s="182">
        <v>80658.600000000006</v>
      </c>
      <c r="E617" s="182">
        <v>80658.600000000006</v>
      </c>
      <c r="F617" s="182">
        <v>61154.400000000001</v>
      </c>
      <c r="G617" s="182">
        <v>1721.5</v>
      </c>
      <c r="H617" s="182">
        <v>0</v>
      </c>
      <c r="I617" s="182">
        <v>0</v>
      </c>
      <c r="J617" s="182">
        <v>0</v>
      </c>
      <c r="K617" s="182">
        <v>0</v>
      </c>
      <c r="L617" s="182">
        <v>0</v>
      </c>
      <c r="M617" s="182">
        <v>0</v>
      </c>
      <c r="N617" s="110">
        <f t="shared" si="12"/>
        <v>80658.600000000006</v>
      </c>
    </row>
    <row r="618" spans="1:19" ht="28.5" customHeight="1" x14ac:dyDescent="0.25">
      <c r="A618" s="111" t="s">
        <v>1291</v>
      </c>
      <c r="B618" s="111" t="s">
        <v>1047</v>
      </c>
      <c r="C618" s="112" t="s">
        <v>1292</v>
      </c>
      <c r="D618" s="125">
        <v>80658.600000000006</v>
      </c>
      <c r="E618" s="125">
        <v>80658.600000000006</v>
      </c>
      <c r="F618" s="125">
        <v>61154.400000000001</v>
      </c>
      <c r="G618" s="125">
        <v>1721.5</v>
      </c>
      <c r="H618" s="125">
        <v>0</v>
      </c>
      <c r="I618" s="125">
        <v>0</v>
      </c>
      <c r="J618" s="125">
        <v>0</v>
      </c>
      <c r="K618" s="125">
        <v>0</v>
      </c>
      <c r="L618" s="125">
        <v>0</v>
      </c>
      <c r="M618" s="125">
        <v>0</v>
      </c>
      <c r="N618" s="114">
        <f t="shared" si="12"/>
        <v>80658.600000000006</v>
      </c>
      <c r="O618" s="115"/>
      <c r="P618" s="88" t="s">
        <v>1292</v>
      </c>
      <c r="Q618" s="88" t="s">
        <v>51</v>
      </c>
      <c r="R618" s="88" t="s">
        <v>51</v>
      </c>
      <c r="S618" s="88" t="s">
        <v>51</v>
      </c>
    </row>
    <row r="619" spans="1:19" ht="42.75" customHeight="1" x14ac:dyDescent="0.25">
      <c r="A619" s="120" t="s">
        <v>1293</v>
      </c>
      <c r="B619" s="107"/>
      <c r="C619" s="121" t="s">
        <v>1294</v>
      </c>
      <c r="D619" s="129">
        <v>90726.5</v>
      </c>
      <c r="E619" s="129">
        <v>90726.5</v>
      </c>
      <c r="F619" s="129">
        <v>69010.8</v>
      </c>
      <c r="G619" s="129">
        <v>3441.6</v>
      </c>
      <c r="H619" s="129">
        <v>0</v>
      </c>
      <c r="I619" s="129">
        <v>0</v>
      </c>
      <c r="J619" s="129">
        <v>0</v>
      </c>
      <c r="K619" s="129">
        <v>0</v>
      </c>
      <c r="L619" s="129">
        <v>0</v>
      </c>
      <c r="M619" s="129">
        <v>0</v>
      </c>
      <c r="N619" s="122">
        <f t="shared" si="12"/>
        <v>90726.5</v>
      </c>
    </row>
    <row r="620" spans="1:19" ht="41.4" x14ac:dyDescent="0.25">
      <c r="A620" s="107" t="s">
        <v>1295</v>
      </c>
      <c r="B620" s="107"/>
      <c r="C620" s="108" t="s">
        <v>1294</v>
      </c>
      <c r="D620" s="128">
        <v>90726.5</v>
      </c>
      <c r="E620" s="128">
        <v>90726.5</v>
      </c>
      <c r="F620" s="128">
        <v>69010.8</v>
      </c>
      <c r="G620" s="128">
        <v>3441.6</v>
      </c>
      <c r="H620" s="128">
        <v>0</v>
      </c>
      <c r="I620" s="128">
        <v>0</v>
      </c>
      <c r="J620" s="128">
        <v>0</v>
      </c>
      <c r="K620" s="128">
        <v>0</v>
      </c>
      <c r="L620" s="128">
        <v>0</v>
      </c>
      <c r="M620" s="128">
        <v>0</v>
      </c>
      <c r="N620" s="110">
        <f t="shared" si="12"/>
        <v>90726.5</v>
      </c>
    </row>
    <row r="621" spans="1:19" ht="28.5" customHeight="1" x14ac:dyDescent="0.25">
      <c r="A621" s="111" t="s">
        <v>1296</v>
      </c>
      <c r="B621" s="111" t="s">
        <v>1297</v>
      </c>
      <c r="C621" s="112" t="s">
        <v>1298</v>
      </c>
      <c r="D621" s="113">
        <v>90726.5</v>
      </c>
      <c r="E621" s="113">
        <v>90726.5</v>
      </c>
      <c r="F621" s="113">
        <v>69010.8</v>
      </c>
      <c r="G621" s="113">
        <v>3441.6</v>
      </c>
      <c r="H621" s="113">
        <v>0</v>
      </c>
      <c r="I621" s="113">
        <v>0</v>
      </c>
      <c r="J621" s="113">
        <v>0</v>
      </c>
      <c r="K621" s="113">
        <v>0</v>
      </c>
      <c r="L621" s="113">
        <v>0</v>
      </c>
      <c r="M621" s="113">
        <v>0</v>
      </c>
      <c r="N621" s="114">
        <f t="shared" si="12"/>
        <v>90726.5</v>
      </c>
      <c r="O621" s="115"/>
      <c r="P621" s="88" t="s">
        <v>1298</v>
      </c>
      <c r="Q621" s="88" t="s">
        <v>51</v>
      </c>
      <c r="R621" s="88" t="s">
        <v>51</v>
      </c>
      <c r="S621" s="88" t="s">
        <v>51</v>
      </c>
    </row>
    <row r="622" spans="1:19" ht="32.25" customHeight="1" x14ac:dyDescent="0.25">
      <c r="A622" s="120" t="s">
        <v>1299</v>
      </c>
      <c r="B622" s="107"/>
      <c r="C622" s="121" t="s">
        <v>1300</v>
      </c>
      <c r="D622" s="105">
        <v>3565896.4</v>
      </c>
      <c r="E622" s="105">
        <v>2369977.5</v>
      </c>
      <c r="F622" s="105">
        <v>1589739.9000000001</v>
      </c>
      <c r="G622" s="105">
        <v>45000.3</v>
      </c>
      <c r="H622" s="105">
        <v>1195918.8999999999</v>
      </c>
      <c r="I622" s="105">
        <v>7909.1</v>
      </c>
      <c r="J622" s="105">
        <v>7557.1</v>
      </c>
      <c r="K622" s="105">
        <v>968.80000000000007</v>
      </c>
      <c r="L622" s="105">
        <v>5822.8</v>
      </c>
      <c r="M622" s="105">
        <v>352</v>
      </c>
      <c r="N622" s="122">
        <f t="shared" si="12"/>
        <v>3573805.5</v>
      </c>
    </row>
    <row r="623" spans="1:19" ht="27.6" x14ac:dyDescent="0.25">
      <c r="A623" s="107" t="s">
        <v>1301</v>
      </c>
      <c r="B623" s="107"/>
      <c r="C623" s="108" t="s">
        <v>1300</v>
      </c>
      <c r="D623" s="134">
        <v>3565896.4</v>
      </c>
      <c r="E623" s="134">
        <v>2369977.5</v>
      </c>
      <c r="F623" s="134">
        <v>1589739.9000000001</v>
      </c>
      <c r="G623" s="134">
        <v>45000.3</v>
      </c>
      <c r="H623" s="134">
        <v>1195918.8999999999</v>
      </c>
      <c r="I623" s="134">
        <v>7909.1</v>
      </c>
      <c r="J623" s="134">
        <v>7557.1</v>
      </c>
      <c r="K623" s="134">
        <v>968.80000000000007</v>
      </c>
      <c r="L623" s="134">
        <v>5822.8</v>
      </c>
      <c r="M623" s="134">
        <v>352</v>
      </c>
      <c r="N623" s="110">
        <f t="shared" si="12"/>
        <v>3573805.5</v>
      </c>
    </row>
    <row r="624" spans="1:19" ht="26.4" x14ac:dyDescent="0.25">
      <c r="A624" s="111" t="s">
        <v>1302</v>
      </c>
      <c r="B624" s="111" t="s">
        <v>1303</v>
      </c>
      <c r="C624" s="112" t="s">
        <v>1304</v>
      </c>
      <c r="D624" s="123">
        <v>3445896.4</v>
      </c>
      <c r="E624" s="123">
        <v>2369977.5</v>
      </c>
      <c r="F624" s="123">
        <v>1589739.9000000001</v>
      </c>
      <c r="G624" s="123">
        <v>45000.3</v>
      </c>
      <c r="H624" s="123">
        <v>1075918.8999999999</v>
      </c>
      <c r="I624" s="123">
        <v>7559.1</v>
      </c>
      <c r="J624" s="123">
        <v>7557.1</v>
      </c>
      <c r="K624" s="123">
        <v>968.80000000000007</v>
      </c>
      <c r="L624" s="123">
        <v>5822.8</v>
      </c>
      <c r="M624" s="123">
        <v>2</v>
      </c>
      <c r="N624" s="114">
        <f t="shared" si="12"/>
        <v>3453455.5</v>
      </c>
      <c r="O624" s="115"/>
      <c r="P624" s="88" t="s">
        <v>1304</v>
      </c>
      <c r="Q624" s="88" t="s">
        <v>51</v>
      </c>
      <c r="R624" s="88" t="s">
        <v>51</v>
      </c>
      <c r="S624" s="88" t="s">
        <v>51</v>
      </c>
    </row>
    <row r="625" spans="1:19" ht="52.8" x14ac:dyDescent="0.25">
      <c r="A625" s="111" t="s">
        <v>1305</v>
      </c>
      <c r="B625" s="111" t="s">
        <v>247</v>
      </c>
      <c r="C625" s="112" t="s">
        <v>1306</v>
      </c>
      <c r="D625" s="114">
        <v>110000</v>
      </c>
      <c r="E625" s="114">
        <v>0</v>
      </c>
      <c r="F625" s="114">
        <v>0</v>
      </c>
      <c r="G625" s="114">
        <v>0</v>
      </c>
      <c r="H625" s="114">
        <v>110000</v>
      </c>
      <c r="I625" s="114">
        <v>350</v>
      </c>
      <c r="J625" s="114">
        <v>0</v>
      </c>
      <c r="K625" s="114">
        <v>0</v>
      </c>
      <c r="L625" s="114">
        <v>0</v>
      </c>
      <c r="M625" s="114">
        <v>350</v>
      </c>
      <c r="N625" s="114">
        <f t="shared" si="12"/>
        <v>110350</v>
      </c>
      <c r="O625" s="115"/>
      <c r="P625" s="88" t="s">
        <v>1306</v>
      </c>
      <c r="Q625" s="88" t="s">
        <v>51</v>
      </c>
      <c r="R625" s="88" t="s">
        <v>51</v>
      </c>
      <c r="S625" s="88" t="s">
        <v>51</v>
      </c>
    </row>
    <row r="626" spans="1:19" ht="55.5" customHeight="1" x14ac:dyDescent="0.25">
      <c r="A626" s="111" t="s">
        <v>1307</v>
      </c>
      <c r="B626" s="111" t="s">
        <v>247</v>
      </c>
      <c r="C626" s="112" t="s">
        <v>1308</v>
      </c>
      <c r="D626" s="114">
        <v>10000</v>
      </c>
      <c r="E626" s="114">
        <v>0</v>
      </c>
      <c r="F626" s="114">
        <v>0</v>
      </c>
      <c r="G626" s="114">
        <v>0</v>
      </c>
      <c r="H626" s="114">
        <v>10000</v>
      </c>
      <c r="I626" s="114">
        <v>0</v>
      </c>
      <c r="J626" s="114">
        <v>0</v>
      </c>
      <c r="K626" s="114">
        <v>0</v>
      </c>
      <c r="L626" s="114">
        <v>0</v>
      </c>
      <c r="M626" s="114">
        <v>0</v>
      </c>
      <c r="N626" s="114">
        <f t="shared" si="12"/>
        <v>10000</v>
      </c>
      <c r="O626" s="115"/>
      <c r="P626" s="88" t="s">
        <v>1308</v>
      </c>
      <c r="Q626" s="88" t="s">
        <v>51</v>
      </c>
      <c r="R626" s="88" t="s">
        <v>51</v>
      </c>
      <c r="S626" s="88" t="s">
        <v>51</v>
      </c>
    </row>
    <row r="627" spans="1:19" ht="26.4" x14ac:dyDescent="0.25">
      <c r="A627" s="120" t="s">
        <v>1309</v>
      </c>
      <c r="B627" s="107"/>
      <c r="C627" s="121" t="s">
        <v>1310</v>
      </c>
      <c r="D627" s="127">
        <v>15886.2</v>
      </c>
      <c r="E627" s="127">
        <v>15886.2</v>
      </c>
      <c r="F627" s="127">
        <v>12210</v>
      </c>
      <c r="G627" s="127">
        <v>330</v>
      </c>
      <c r="H627" s="127">
        <v>0</v>
      </c>
      <c r="I627" s="127">
        <v>0</v>
      </c>
      <c r="J627" s="127">
        <v>0</v>
      </c>
      <c r="K627" s="127">
        <v>0</v>
      </c>
      <c r="L627" s="127">
        <v>0</v>
      </c>
      <c r="M627" s="127">
        <v>0</v>
      </c>
      <c r="N627" s="122">
        <f t="shared" si="12"/>
        <v>15886.2</v>
      </c>
    </row>
    <row r="628" spans="1:19" ht="27.6" x14ac:dyDescent="0.25">
      <c r="A628" s="107" t="s">
        <v>1311</v>
      </c>
      <c r="B628" s="107"/>
      <c r="C628" s="108" t="s">
        <v>1312</v>
      </c>
      <c r="D628" s="128">
        <v>15886.2</v>
      </c>
      <c r="E628" s="128">
        <v>15886.2</v>
      </c>
      <c r="F628" s="128">
        <v>12210</v>
      </c>
      <c r="G628" s="128">
        <v>330</v>
      </c>
      <c r="H628" s="128">
        <v>0</v>
      </c>
      <c r="I628" s="128">
        <v>0</v>
      </c>
      <c r="J628" s="128">
        <v>0</v>
      </c>
      <c r="K628" s="128">
        <v>0</v>
      </c>
      <c r="L628" s="128">
        <v>0</v>
      </c>
      <c r="M628" s="128">
        <v>0</v>
      </c>
      <c r="N628" s="110">
        <f t="shared" si="12"/>
        <v>15886.2</v>
      </c>
    </row>
    <row r="629" spans="1:19" ht="66" x14ac:dyDescent="0.25">
      <c r="A629" s="111" t="s">
        <v>1313</v>
      </c>
      <c r="B629" s="111" t="s">
        <v>87</v>
      </c>
      <c r="C629" s="112" t="s">
        <v>1314</v>
      </c>
      <c r="D629" s="113">
        <v>15886.2</v>
      </c>
      <c r="E629" s="113">
        <v>15886.2</v>
      </c>
      <c r="F629" s="113">
        <v>12210</v>
      </c>
      <c r="G629" s="113">
        <v>330</v>
      </c>
      <c r="H629" s="113">
        <v>0</v>
      </c>
      <c r="I629" s="113">
        <v>0</v>
      </c>
      <c r="J629" s="113">
        <v>0</v>
      </c>
      <c r="K629" s="113">
        <v>0</v>
      </c>
      <c r="L629" s="113">
        <v>0</v>
      </c>
      <c r="M629" s="113">
        <v>0</v>
      </c>
      <c r="N629" s="114">
        <f t="shared" si="12"/>
        <v>15886.2</v>
      </c>
      <c r="O629" s="115"/>
      <c r="P629" s="88" t="s">
        <v>1314</v>
      </c>
      <c r="Q629" s="88" t="s">
        <v>51</v>
      </c>
      <c r="R629" s="88" t="s">
        <v>51</v>
      </c>
      <c r="S629" s="88" t="s">
        <v>51</v>
      </c>
    </row>
    <row r="630" spans="1:19" ht="13.8" x14ac:dyDescent="0.25">
      <c r="A630" s="120" t="s">
        <v>1315</v>
      </c>
      <c r="B630" s="107"/>
      <c r="C630" s="121" t="s">
        <v>1316</v>
      </c>
      <c r="D630" s="129">
        <v>233746.6</v>
      </c>
      <c r="E630" s="129">
        <v>232746.6</v>
      </c>
      <c r="F630" s="129">
        <v>188605.3</v>
      </c>
      <c r="G630" s="129">
        <v>2999.6</v>
      </c>
      <c r="H630" s="129">
        <v>1000</v>
      </c>
      <c r="I630" s="129">
        <v>0</v>
      </c>
      <c r="J630" s="129">
        <v>0</v>
      </c>
      <c r="K630" s="129">
        <v>0</v>
      </c>
      <c r="L630" s="129">
        <v>0</v>
      </c>
      <c r="M630" s="129">
        <v>0</v>
      </c>
      <c r="N630" s="122">
        <f t="shared" si="12"/>
        <v>233746.6</v>
      </c>
    </row>
    <row r="631" spans="1:19" ht="27.6" x14ac:dyDescent="0.25">
      <c r="A631" s="107" t="s">
        <v>1317</v>
      </c>
      <c r="B631" s="107"/>
      <c r="C631" s="108" t="s">
        <v>1318</v>
      </c>
      <c r="D631" s="128">
        <v>233746.6</v>
      </c>
      <c r="E631" s="128">
        <v>232746.6</v>
      </c>
      <c r="F631" s="128">
        <v>188605.3</v>
      </c>
      <c r="G631" s="128">
        <v>2999.6</v>
      </c>
      <c r="H631" s="128">
        <v>1000</v>
      </c>
      <c r="I631" s="128">
        <v>0</v>
      </c>
      <c r="J631" s="128">
        <v>0</v>
      </c>
      <c r="K631" s="128">
        <v>0</v>
      </c>
      <c r="L631" s="128">
        <v>0</v>
      </c>
      <c r="M631" s="128">
        <v>0</v>
      </c>
      <c r="N631" s="110">
        <f t="shared" si="12"/>
        <v>233746.6</v>
      </c>
    </row>
    <row r="632" spans="1:19" ht="26.4" x14ac:dyDescent="0.25">
      <c r="A632" s="111" t="s">
        <v>1319</v>
      </c>
      <c r="B632" s="111" t="s">
        <v>179</v>
      </c>
      <c r="C632" s="112" t="s">
        <v>1320</v>
      </c>
      <c r="D632" s="113">
        <v>233746.6</v>
      </c>
      <c r="E632" s="113">
        <v>232746.6</v>
      </c>
      <c r="F632" s="113">
        <v>188605.3</v>
      </c>
      <c r="G632" s="113">
        <v>2999.6</v>
      </c>
      <c r="H632" s="113">
        <v>1000</v>
      </c>
      <c r="I632" s="113">
        <v>0</v>
      </c>
      <c r="J632" s="113">
        <v>0</v>
      </c>
      <c r="K632" s="113">
        <v>0</v>
      </c>
      <c r="L632" s="113">
        <v>0</v>
      </c>
      <c r="M632" s="113">
        <v>0</v>
      </c>
      <c r="N632" s="114">
        <f t="shared" si="12"/>
        <v>233746.6</v>
      </c>
      <c r="O632" s="115"/>
      <c r="P632" s="88" t="s">
        <v>1320</v>
      </c>
      <c r="Q632" s="88" t="s">
        <v>51</v>
      </c>
      <c r="R632" s="88" t="s">
        <v>51</v>
      </c>
      <c r="S632" s="88" t="s">
        <v>51</v>
      </c>
    </row>
    <row r="633" spans="1:19" ht="40.5" customHeight="1" x14ac:dyDescent="0.25">
      <c r="A633" s="120" t="s">
        <v>1321</v>
      </c>
      <c r="B633" s="107"/>
      <c r="C633" s="121" t="s">
        <v>1322</v>
      </c>
      <c r="D633" s="129">
        <v>124671.4</v>
      </c>
      <c r="E633" s="129">
        <v>124671.4</v>
      </c>
      <c r="F633" s="129">
        <v>91098</v>
      </c>
      <c r="G633" s="129">
        <v>1611.6</v>
      </c>
      <c r="H633" s="129">
        <v>0</v>
      </c>
      <c r="I633" s="129">
        <v>0</v>
      </c>
      <c r="J633" s="129">
        <v>0</v>
      </c>
      <c r="K633" s="129">
        <v>0</v>
      </c>
      <c r="L633" s="129">
        <v>0</v>
      </c>
      <c r="M633" s="129">
        <v>0</v>
      </c>
      <c r="N633" s="122">
        <f t="shared" si="12"/>
        <v>124671.4</v>
      </c>
    </row>
    <row r="634" spans="1:19" ht="41.4" x14ac:dyDescent="0.25">
      <c r="A634" s="107" t="s">
        <v>1323</v>
      </c>
      <c r="B634" s="107"/>
      <c r="C634" s="108" t="s">
        <v>1322</v>
      </c>
      <c r="D634" s="128">
        <v>124671.4</v>
      </c>
      <c r="E634" s="128">
        <v>124671.4</v>
      </c>
      <c r="F634" s="128">
        <v>91098</v>
      </c>
      <c r="G634" s="128">
        <v>1611.6</v>
      </c>
      <c r="H634" s="128">
        <v>0</v>
      </c>
      <c r="I634" s="128">
        <v>0</v>
      </c>
      <c r="J634" s="128">
        <v>0</v>
      </c>
      <c r="K634" s="128">
        <v>0</v>
      </c>
      <c r="L634" s="128">
        <v>0</v>
      </c>
      <c r="M634" s="128">
        <v>0</v>
      </c>
      <c r="N634" s="110">
        <f t="shared" si="12"/>
        <v>124671.4</v>
      </c>
    </row>
    <row r="635" spans="1:19" ht="39.75" customHeight="1" x14ac:dyDescent="0.25">
      <c r="A635" s="111" t="s">
        <v>1324</v>
      </c>
      <c r="B635" s="111" t="s">
        <v>87</v>
      </c>
      <c r="C635" s="112" t="s">
        <v>1325</v>
      </c>
      <c r="D635" s="113">
        <v>123104.4</v>
      </c>
      <c r="E635" s="113">
        <v>123104.4</v>
      </c>
      <c r="F635" s="113">
        <v>91098</v>
      </c>
      <c r="G635" s="113">
        <v>1611.6</v>
      </c>
      <c r="H635" s="113">
        <v>0</v>
      </c>
      <c r="I635" s="113">
        <v>0</v>
      </c>
      <c r="J635" s="113">
        <v>0</v>
      </c>
      <c r="K635" s="113">
        <v>0</v>
      </c>
      <c r="L635" s="113">
        <v>0</v>
      </c>
      <c r="M635" s="113">
        <v>0</v>
      </c>
      <c r="N635" s="114">
        <f t="shared" si="12"/>
        <v>123104.4</v>
      </c>
      <c r="O635" s="115"/>
      <c r="P635" s="88" t="s">
        <v>1325</v>
      </c>
      <c r="Q635" s="88" t="s">
        <v>51</v>
      </c>
      <c r="R635" s="88" t="s">
        <v>51</v>
      </c>
      <c r="S635" s="88" t="s">
        <v>51</v>
      </c>
    </row>
    <row r="636" spans="1:19" ht="30.75" customHeight="1" x14ac:dyDescent="0.25">
      <c r="A636" s="111" t="s">
        <v>1326</v>
      </c>
      <c r="B636" s="111" t="s">
        <v>87</v>
      </c>
      <c r="C636" s="112" t="s">
        <v>1327</v>
      </c>
      <c r="D636" s="113">
        <v>1567</v>
      </c>
      <c r="E636" s="113">
        <v>1567</v>
      </c>
      <c r="F636" s="113">
        <v>0</v>
      </c>
      <c r="G636" s="113">
        <v>0</v>
      </c>
      <c r="H636" s="113">
        <v>0</v>
      </c>
      <c r="I636" s="113">
        <v>0</v>
      </c>
      <c r="J636" s="113">
        <v>0</v>
      </c>
      <c r="K636" s="113">
        <v>0</v>
      </c>
      <c r="L636" s="113">
        <v>0</v>
      </c>
      <c r="M636" s="113">
        <v>0</v>
      </c>
      <c r="N636" s="114">
        <f t="shared" si="12"/>
        <v>1567</v>
      </c>
      <c r="O636" s="115"/>
      <c r="P636" s="88" t="s">
        <v>1327</v>
      </c>
      <c r="Q636" s="88" t="s">
        <v>51</v>
      </c>
      <c r="R636" s="88" t="s">
        <v>51</v>
      </c>
      <c r="S636" s="88" t="s">
        <v>51</v>
      </c>
    </row>
    <row r="637" spans="1:19" ht="26.4" x14ac:dyDescent="0.25">
      <c r="A637" s="120" t="s">
        <v>1328</v>
      </c>
      <c r="B637" s="107"/>
      <c r="C637" s="121" t="s">
        <v>1329</v>
      </c>
      <c r="D637" s="105">
        <v>213357.6</v>
      </c>
      <c r="E637" s="105">
        <v>211888.6</v>
      </c>
      <c r="F637" s="105">
        <v>145475.1</v>
      </c>
      <c r="G637" s="105">
        <v>6254.4000000000005</v>
      </c>
      <c r="H637" s="105">
        <v>1469</v>
      </c>
      <c r="I637" s="105">
        <v>8578</v>
      </c>
      <c r="J637" s="105">
        <v>8568</v>
      </c>
      <c r="K637" s="105">
        <v>0</v>
      </c>
      <c r="L637" s="105">
        <v>0</v>
      </c>
      <c r="M637" s="105">
        <v>10</v>
      </c>
      <c r="N637" s="122">
        <f t="shared" si="12"/>
        <v>221935.6</v>
      </c>
    </row>
    <row r="638" spans="1:19" ht="27.6" x14ac:dyDescent="0.25">
      <c r="A638" s="107" t="s">
        <v>1330</v>
      </c>
      <c r="B638" s="107"/>
      <c r="C638" s="108" t="s">
        <v>1331</v>
      </c>
      <c r="D638" s="109">
        <v>213357.6</v>
      </c>
      <c r="E638" s="109">
        <v>211888.6</v>
      </c>
      <c r="F638" s="109">
        <v>145475.1</v>
      </c>
      <c r="G638" s="109">
        <v>6254.4000000000005</v>
      </c>
      <c r="H638" s="109">
        <v>1469</v>
      </c>
      <c r="I638" s="109">
        <v>8578</v>
      </c>
      <c r="J638" s="109">
        <v>8568</v>
      </c>
      <c r="K638" s="109">
        <v>0</v>
      </c>
      <c r="L638" s="109">
        <v>0</v>
      </c>
      <c r="M638" s="109">
        <v>10</v>
      </c>
      <c r="N638" s="110">
        <f t="shared" si="12"/>
        <v>221935.6</v>
      </c>
    </row>
    <row r="639" spans="1:19" ht="54.75" customHeight="1" x14ac:dyDescent="0.25">
      <c r="A639" s="111" t="s">
        <v>1332</v>
      </c>
      <c r="B639" s="111" t="s">
        <v>308</v>
      </c>
      <c r="C639" s="112" t="s">
        <v>1333</v>
      </c>
      <c r="D639" s="113">
        <v>211888.6</v>
      </c>
      <c r="E639" s="113">
        <v>211888.6</v>
      </c>
      <c r="F639" s="113">
        <v>145475.1</v>
      </c>
      <c r="G639" s="113">
        <v>6254.4</v>
      </c>
      <c r="H639" s="113">
        <v>0</v>
      </c>
      <c r="I639" s="113">
        <v>8568</v>
      </c>
      <c r="J639" s="113">
        <v>8568</v>
      </c>
      <c r="K639" s="113">
        <v>0</v>
      </c>
      <c r="L639" s="113">
        <v>0</v>
      </c>
      <c r="M639" s="113">
        <v>0</v>
      </c>
      <c r="N639" s="114">
        <f t="shared" si="12"/>
        <v>220456.6</v>
      </c>
      <c r="O639" s="115"/>
      <c r="P639" s="88" t="s">
        <v>1333</v>
      </c>
      <c r="Q639" s="88" t="s">
        <v>51</v>
      </c>
      <c r="R639" s="88" t="s">
        <v>51</v>
      </c>
      <c r="S639" s="88" t="s">
        <v>51</v>
      </c>
    </row>
    <row r="640" spans="1:19" ht="30" customHeight="1" x14ac:dyDescent="0.25">
      <c r="A640" s="111" t="s">
        <v>1334</v>
      </c>
      <c r="B640" s="111" t="s">
        <v>319</v>
      </c>
      <c r="C640" s="112" t="s">
        <v>1335</v>
      </c>
      <c r="D640" s="118">
        <v>1469</v>
      </c>
      <c r="E640" s="118">
        <v>0</v>
      </c>
      <c r="F640" s="118">
        <v>0</v>
      </c>
      <c r="G640" s="118">
        <v>0</v>
      </c>
      <c r="H640" s="118">
        <v>1469</v>
      </c>
      <c r="I640" s="118">
        <v>10</v>
      </c>
      <c r="J640" s="118">
        <v>0</v>
      </c>
      <c r="K640" s="118">
        <v>0</v>
      </c>
      <c r="L640" s="118">
        <v>0</v>
      </c>
      <c r="M640" s="118">
        <v>10</v>
      </c>
      <c r="N640" s="114">
        <f t="shared" si="12"/>
        <v>1479</v>
      </c>
      <c r="O640" s="115"/>
      <c r="P640" s="88" t="s">
        <v>1335</v>
      </c>
      <c r="Q640" s="88" t="s">
        <v>51</v>
      </c>
      <c r="R640" s="88" t="s">
        <v>51</v>
      </c>
      <c r="S640" s="88" t="s">
        <v>51</v>
      </c>
    </row>
    <row r="641" spans="1:19" ht="26.4" x14ac:dyDescent="0.25">
      <c r="A641" s="120" t="s">
        <v>1336</v>
      </c>
      <c r="B641" s="107"/>
      <c r="C641" s="121" t="s">
        <v>1337</v>
      </c>
      <c r="D641" s="105">
        <v>188438.6</v>
      </c>
      <c r="E641" s="105">
        <v>188379.80000000002</v>
      </c>
      <c r="F641" s="105">
        <v>90255.2</v>
      </c>
      <c r="G641" s="105">
        <v>8559.5</v>
      </c>
      <c r="H641" s="105">
        <v>58.800000000000004</v>
      </c>
      <c r="I641" s="105">
        <v>12938.6</v>
      </c>
      <c r="J641" s="105">
        <v>11638.6</v>
      </c>
      <c r="K641" s="105">
        <v>5361.8</v>
      </c>
      <c r="L641" s="105">
        <v>1061.9000000000001</v>
      </c>
      <c r="M641" s="105">
        <v>1300</v>
      </c>
      <c r="N641" s="122">
        <f t="shared" si="12"/>
        <v>201377.2</v>
      </c>
    </row>
    <row r="642" spans="1:19" ht="41.4" x14ac:dyDescent="0.25">
      <c r="A642" s="107" t="s">
        <v>1338</v>
      </c>
      <c r="B642" s="107"/>
      <c r="C642" s="108" t="s">
        <v>1339</v>
      </c>
      <c r="D642" s="134">
        <v>188438.6</v>
      </c>
      <c r="E642" s="134">
        <v>188379.80000000002</v>
      </c>
      <c r="F642" s="134">
        <v>90255.2</v>
      </c>
      <c r="G642" s="134">
        <v>8559.5</v>
      </c>
      <c r="H642" s="134">
        <v>58.800000000000004</v>
      </c>
      <c r="I642" s="134">
        <v>12938.6</v>
      </c>
      <c r="J642" s="134">
        <v>11638.6</v>
      </c>
      <c r="K642" s="134">
        <v>5361.8</v>
      </c>
      <c r="L642" s="134">
        <v>1061.9000000000001</v>
      </c>
      <c r="M642" s="134">
        <v>1300</v>
      </c>
      <c r="N642" s="110">
        <f t="shared" si="12"/>
        <v>201377.2</v>
      </c>
    </row>
    <row r="643" spans="1:19" ht="29.25" customHeight="1" x14ac:dyDescent="0.25">
      <c r="A643" s="111" t="s">
        <v>1340</v>
      </c>
      <c r="B643" s="111" t="s">
        <v>1341</v>
      </c>
      <c r="C643" s="112" t="s">
        <v>1342</v>
      </c>
      <c r="D643" s="132">
        <v>81573.100000000006</v>
      </c>
      <c r="E643" s="132">
        <v>81573.100000000006</v>
      </c>
      <c r="F643" s="132">
        <v>52099</v>
      </c>
      <c r="G643" s="132">
        <v>3500.3</v>
      </c>
      <c r="H643" s="132">
        <v>0</v>
      </c>
      <c r="I643" s="132">
        <v>386.8</v>
      </c>
      <c r="J643" s="132">
        <v>386.8</v>
      </c>
      <c r="K643" s="132">
        <v>0</v>
      </c>
      <c r="L643" s="132">
        <v>311.89999999999998</v>
      </c>
      <c r="M643" s="132">
        <v>0</v>
      </c>
      <c r="N643" s="114">
        <f t="shared" si="12"/>
        <v>81959.900000000009</v>
      </c>
      <c r="O643" s="115"/>
      <c r="P643" s="88" t="s">
        <v>1342</v>
      </c>
      <c r="Q643" s="88" t="s">
        <v>51</v>
      </c>
      <c r="R643" s="88" t="s">
        <v>51</v>
      </c>
      <c r="S643" s="88" t="s">
        <v>51</v>
      </c>
    </row>
    <row r="644" spans="1:19" ht="39.6" x14ac:dyDescent="0.25">
      <c r="A644" s="111" t="s">
        <v>1343</v>
      </c>
      <c r="B644" s="111" t="s">
        <v>110</v>
      </c>
      <c r="C644" s="112" t="s">
        <v>1344</v>
      </c>
      <c r="D644" s="131">
        <v>92414.900000000009</v>
      </c>
      <c r="E644" s="131">
        <v>92414.900000000009</v>
      </c>
      <c r="F644" s="131">
        <v>28128.7</v>
      </c>
      <c r="G644" s="131">
        <v>4657.3</v>
      </c>
      <c r="H644" s="131">
        <v>0</v>
      </c>
      <c r="I644" s="131">
        <v>12551.800000000001</v>
      </c>
      <c r="J644" s="131">
        <v>11251.800000000001</v>
      </c>
      <c r="K644" s="131">
        <v>5361.8</v>
      </c>
      <c r="L644" s="131">
        <v>750</v>
      </c>
      <c r="M644" s="131">
        <v>1300</v>
      </c>
      <c r="N644" s="114">
        <f t="shared" si="12"/>
        <v>104966.70000000001</v>
      </c>
      <c r="O644" s="115"/>
      <c r="P644" s="88" t="s">
        <v>1344</v>
      </c>
      <c r="Q644" s="88" t="s">
        <v>51</v>
      </c>
      <c r="R644" s="88" t="s">
        <v>51</v>
      </c>
      <c r="S644" s="88" t="s">
        <v>51</v>
      </c>
    </row>
    <row r="645" spans="1:19" ht="41.55" customHeight="1" x14ac:dyDescent="0.25">
      <c r="A645" s="111" t="s">
        <v>1345</v>
      </c>
      <c r="B645" s="111" t="s">
        <v>49</v>
      </c>
      <c r="C645" s="112" t="s">
        <v>1346</v>
      </c>
      <c r="D645" s="113">
        <v>14450.6</v>
      </c>
      <c r="E645" s="113">
        <v>14391.8</v>
      </c>
      <c r="F645" s="113">
        <v>10027.5</v>
      </c>
      <c r="G645" s="113">
        <v>401.9</v>
      </c>
      <c r="H645" s="113">
        <v>58.8</v>
      </c>
      <c r="I645" s="113">
        <v>0</v>
      </c>
      <c r="J645" s="113">
        <v>0</v>
      </c>
      <c r="K645" s="113">
        <v>0</v>
      </c>
      <c r="L645" s="113">
        <v>0</v>
      </c>
      <c r="M645" s="113">
        <v>0</v>
      </c>
      <c r="N645" s="114">
        <f t="shared" si="12"/>
        <v>14450.6</v>
      </c>
      <c r="O645" s="115"/>
      <c r="P645" s="88" t="s">
        <v>1346</v>
      </c>
      <c r="Q645" s="88" t="s">
        <v>51</v>
      </c>
      <c r="R645" s="88" t="s">
        <v>51</v>
      </c>
      <c r="S645" s="88" t="s">
        <v>51</v>
      </c>
    </row>
    <row r="646" spans="1:19" ht="30" customHeight="1" x14ac:dyDescent="0.25">
      <c r="A646" s="120" t="s">
        <v>1347</v>
      </c>
      <c r="B646" s="107"/>
      <c r="C646" s="121" t="s">
        <v>1348</v>
      </c>
      <c r="D646" s="129">
        <v>149035.9</v>
      </c>
      <c r="E646" s="129">
        <v>129135.9</v>
      </c>
      <c r="F646" s="129">
        <v>92534.8</v>
      </c>
      <c r="G646" s="129">
        <v>3949.9</v>
      </c>
      <c r="H646" s="129">
        <v>19900</v>
      </c>
      <c r="I646" s="129">
        <v>0</v>
      </c>
      <c r="J646" s="129">
        <v>0</v>
      </c>
      <c r="K646" s="129">
        <v>0</v>
      </c>
      <c r="L646" s="129">
        <v>0</v>
      </c>
      <c r="M646" s="129">
        <v>0</v>
      </c>
      <c r="N646" s="122">
        <f t="shared" si="12"/>
        <v>149035.9</v>
      </c>
    </row>
    <row r="647" spans="1:19" ht="27.6" x14ac:dyDescent="0.25">
      <c r="A647" s="107" t="s">
        <v>1349</v>
      </c>
      <c r="B647" s="107"/>
      <c r="C647" s="108" t="s">
        <v>1350</v>
      </c>
      <c r="D647" s="127">
        <v>149035.9</v>
      </c>
      <c r="E647" s="127">
        <v>129135.9</v>
      </c>
      <c r="F647" s="127">
        <v>92534.8</v>
      </c>
      <c r="G647" s="127">
        <v>3949.9</v>
      </c>
      <c r="H647" s="127">
        <v>19900</v>
      </c>
      <c r="I647" s="127">
        <v>0</v>
      </c>
      <c r="J647" s="127">
        <v>0</v>
      </c>
      <c r="K647" s="127">
        <v>0</v>
      </c>
      <c r="L647" s="127">
        <v>0</v>
      </c>
      <c r="M647" s="127">
        <v>0</v>
      </c>
      <c r="N647" s="110">
        <f t="shared" si="12"/>
        <v>149035.9</v>
      </c>
    </row>
    <row r="648" spans="1:19" ht="28.5" customHeight="1" x14ac:dyDescent="0.25">
      <c r="A648" s="111" t="s">
        <v>1351</v>
      </c>
      <c r="B648" s="111" t="s">
        <v>308</v>
      </c>
      <c r="C648" s="112" t="s">
        <v>1352</v>
      </c>
      <c r="D648" s="130">
        <v>129135.9</v>
      </c>
      <c r="E648" s="130">
        <v>129135.9</v>
      </c>
      <c r="F648" s="130">
        <v>92534.8</v>
      </c>
      <c r="G648" s="130">
        <v>3949.9</v>
      </c>
      <c r="H648" s="130">
        <v>0</v>
      </c>
      <c r="I648" s="130">
        <v>0</v>
      </c>
      <c r="J648" s="130">
        <v>0</v>
      </c>
      <c r="K648" s="130">
        <v>0</v>
      </c>
      <c r="L648" s="130">
        <v>0</v>
      </c>
      <c r="M648" s="130">
        <v>0</v>
      </c>
      <c r="N648" s="114">
        <f t="shared" si="12"/>
        <v>129135.9</v>
      </c>
      <c r="O648" s="115"/>
      <c r="P648" s="88" t="s">
        <v>1352</v>
      </c>
      <c r="Q648" s="88" t="s">
        <v>51</v>
      </c>
      <c r="R648" s="88" t="s">
        <v>51</v>
      </c>
      <c r="S648" s="88" t="s">
        <v>51</v>
      </c>
    </row>
    <row r="649" spans="1:19" ht="69.75" customHeight="1" x14ac:dyDescent="0.25">
      <c r="A649" s="164" t="s">
        <v>1353</v>
      </c>
      <c r="B649" s="164" t="s">
        <v>146</v>
      </c>
      <c r="C649" s="165" t="s">
        <v>1354</v>
      </c>
      <c r="D649" s="113">
        <v>19900</v>
      </c>
      <c r="E649" s="113">
        <v>0</v>
      </c>
      <c r="F649" s="113">
        <v>0</v>
      </c>
      <c r="G649" s="113">
        <v>0</v>
      </c>
      <c r="H649" s="113">
        <v>19900</v>
      </c>
      <c r="I649" s="113">
        <v>0</v>
      </c>
      <c r="J649" s="113">
        <v>0</v>
      </c>
      <c r="K649" s="113">
        <v>0</v>
      </c>
      <c r="L649" s="113">
        <v>0</v>
      </c>
      <c r="M649" s="113">
        <v>0</v>
      </c>
      <c r="N649" s="113">
        <f>D649+I649</f>
        <v>19900</v>
      </c>
      <c r="O649" s="115"/>
    </row>
    <row r="650" spans="1:19" ht="28.5" customHeight="1" x14ac:dyDescent="0.25">
      <c r="A650" s="120" t="s">
        <v>1355</v>
      </c>
      <c r="B650" s="107"/>
      <c r="C650" s="121" t="s">
        <v>1356</v>
      </c>
      <c r="D650" s="127">
        <v>924100.9</v>
      </c>
      <c r="E650" s="127">
        <v>888252.6</v>
      </c>
      <c r="F650" s="127">
        <v>653333.69999999995</v>
      </c>
      <c r="G650" s="127">
        <v>7996.9</v>
      </c>
      <c r="H650" s="127">
        <v>35848.300000000003</v>
      </c>
      <c r="I650" s="127">
        <v>37.200000000000003</v>
      </c>
      <c r="J650" s="127">
        <v>37.200000000000003</v>
      </c>
      <c r="K650" s="127">
        <v>0</v>
      </c>
      <c r="L650" s="127">
        <v>0</v>
      </c>
      <c r="M650" s="127">
        <v>0</v>
      </c>
      <c r="N650" s="122">
        <f t="shared" si="12"/>
        <v>924138.1</v>
      </c>
    </row>
    <row r="651" spans="1:19" ht="27.6" x14ac:dyDescent="0.25">
      <c r="A651" s="107" t="s">
        <v>1357</v>
      </c>
      <c r="B651" s="107"/>
      <c r="C651" s="108" t="s">
        <v>1356</v>
      </c>
      <c r="D651" s="128">
        <v>924100.9</v>
      </c>
      <c r="E651" s="128">
        <v>888252.6</v>
      </c>
      <c r="F651" s="128">
        <v>653333.69999999995</v>
      </c>
      <c r="G651" s="128">
        <v>7996.9</v>
      </c>
      <c r="H651" s="128">
        <v>35848.300000000003</v>
      </c>
      <c r="I651" s="128">
        <v>37.200000000000003</v>
      </c>
      <c r="J651" s="128">
        <v>37.200000000000003</v>
      </c>
      <c r="K651" s="128">
        <v>0</v>
      </c>
      <c r="L651" s="128">
        <v>0</v>
      </c>
      <c r="M651" s="128">
        <v>0</v>
      </c>
      <c r="N651" s="110">
        <f t="shared" si="12"/>
        <v>924138.1</v>
      </c>
    </row>
    <row r="652" spans="1:19" ht="29.25" customHeight="1" x14ac:dyDescent="0.25">
      <c r="A652" s="111" t="s">
        <v>1358</v>
      </c>
      <c r="B652" s="111" t="s">
        <v>1359</v>
      </c>
      <c r="C652" s="112" t="s">
        <v>1360</v>
      </c>
      <c r="D652" s="113">
        <v>924100.9</v>
      </c>
      <c r="E652" s="113">
        <v>888252.6</v>
      </c>
      <c r="F652" s="113">
        <v>653333.69999999995</v>
      </c>
      <c r="G652" s="113">
        <v>7996.9</v>
      </c>
      <c r="H652" s="113">
        <v>35848.300000000003</v>
      </c>
      <c r="I652" s="113">
        <v>37.200000000000003</v>
      </c>
      <c r="J652" s="113">
        <v>37.200000000000003</v>
      </c>
      <c r="K652" s="113">
        <v>0</v>
      </c>
      <c r="L652" s="113">
        <v>0</v>
      </c>
      <c r="M652" s="113">
        <v>0</v>
      </c>
      <c r="N652" s="114">
        <f t="shared" si="12"/>
        <v>924138.1</v>
      </c>
      <c r="O652" s="115"/>
      <c r="P652" s="88" t="s">
        <v>1360</v>
      </c>
      <c r="Q652" s="88" t="s">
        <v>51</v>
      </c>
      <c r="R652" s="88" t="s">
        <v>51</v>
      </c>
      <c r="S652" s="88" t="s">
        <v>51</v>
      </c>
    </row>
    <row r="653" spans="1:19" ht="30.75" customHeight="1" x14ac:dyDescent="0.25">
      <c r="A653" s="120" t="s">
        <v>1361</v>
      </c>
      <c r="B653" s="107"/>
      <c r="C653" s="121" t="s">
        <v>1362</v>
      </c>
      <c r="D653" s="129">
        <v>685315.4</v>
      </c>
      <c r="E653" s="129">
        <v>580686.4</v>
      </c>
      <c r="F653" s="129">
        <v>216176</v>
      </c>
      <c r="G653" s="129">
        <v>3339.4</v>
      </c>
      <c r="H653" s="129">
        <v>104629</v>
      </c>
      <c r="I653" s="129">
        <v>0</v>
      </c>
      <c r="J653" s="129">
        <v>0</v>
      </c>
      <c r="K653" s="129">
        <v>0</v>
      </c>
      <c r="L653" s="129">
        <v>0</v>
      </c>
      <c r="M653" s="129">
        <v>0</v>
      </c>
      <c r="N653" s="122">
        <f t="shared" si="12"/>
        <v>685315.4</v>
      </c>
    </row>
    <row r="654" spans="1:19" ht="27.6" x14ac:dyDescent="0.25">
      <c r="A654" s="107" t="s">
        <v>1363</v>
      </c>
      <c r="B654" s="107"/>
      <c r="C654" s="108" t="s">
        <v>1364</v>
      </c>
      <c r="D654" s="128">
        <v>685315.4</v>
      </c>
      <c r="E654" s="128">
        <v>580686.4</v>
      </c>
      <c r="F654" s="128">
        <v>216176</v>
      </c>
      <c r="G654" s="128">
        <v>3339.4</v>
      </c>
      <c r="H654" s="128">
        <v>104629</v>
      </c>
      <c r="I654" s="128">
        <v>0</v>
      </c>
      <c r="J654" s="128">
        <v>0</v>
      </c>
      <c r="K654" s="128">
        <v>0</v>
      </c>
      <c r="L654" s="128">
        <v>0</v>
      </c>
      <c r="M654" s="128">
        <v>0</v>
      </c>
      <c r="N654" s="110">
        <f t="shared" si="12"/>
        <v>685315.4</v>
      </c>
    </row>
    <row r="655" spans="1:19" ht="29.25" customHeight="1" x14ac:dyDescent="0.25">
      <c r="A655" s="111" t="s">
        <v>1365</v>
      </c>
      <c r="B655" s="111" t="s">
        <v>87</v>
      </c>
      <c r="C655" s="112" t="s">
        <v>1366</v>
      </c>
      <c r="D655" s="113">
        <v>401784.5</v>
      </c>
      <c r="E655" s="113">
        <v>297155.5</v>
      </c>
      <c r="F655" s="113">
        <v>216176</v>
      </c>
      <c r="G655" s="113">
        <v>3339.4</v>
      </c>
      <c r="H655" s="113">
        <v>104629</v>
      </c>
      <c r="I655" s="113">
        <v>0</v>
      </c>
      <c r="J655" s="113">
        <v>0</v>
      </c>
      <c r="K655" s="113">
        <v>0</v>
      </c>
      <c r="L655" s="113">
        <v>0</v>
      </c>
      <c r="M655" s="113">
        <v>0</v>
      </c>
      <c r="N655" s="114">
        <f t="shared" ref="N655:N719" si="14">I655+D655</f>
        <v>401784.5</v>
      </c>
      <c r="O655" s="115"/>
      <c r="P655" s="88" t="s">
        <v>1366</v>
      </c>
      <c r="Q655" s="88" t="s">
        <v>51</v>
      </c>
      <c r="R655" s="88" t="s">
        <v>51</v>
      </c>
      <c r="S655" s="88" t="s">
        <v>51</v>
      </c>
    </row>
    <row r="656" spans="1:19" ht="31.5" customHeight="1" x14ac:dyDescent="0.25">
      <c r="A656" s="111" t="s">
        <v>1367</v>
      </c>
      <c r="B656" s="111" t="s">
        <v>87</v>
      </c>
      <c r="C656" s="112" t="s">
        <v>1368</v>
      </c>
      <c r="D656" s="114">
        <v>283530.90000000002</v>
      </c>
      <c r="E656" s="114">
        <v>283530.90000000002</v>
      </c>
      <c r="F656" s="114">
        <v>0</v>
      </c>
      <c r="G656" s="114">
        <v>0</v>
      </c>
      <c r="H656" s="114">
        <v>0</v>
      </c>
      <c r="I656" s="114">
        <v>0</v>
      </c>
      <c r="J656" s="114">
        <v>0</v>
      </c>
      <c r="K656" s="114">
        <v>0</v>
      </c>
      <c r="L656" s="114">
        <v>0</v>
      </c>
      <c r="M656" s="114">
        <v>0</v>
      </c>
      <c r="N656" s="114">
        <f t="shared" si="14"/>
        <v>283530.90000000002</v>
      </c>
      <c r="O656" s="115"/>
      <c r="P656" s="88" t="s">
        <v>1368</v>
      </c>
      <c r="Q656" s="88" t="s">
        <v>51</v>
      </c>
      <c r="R656" s="88" t="s">
        <v>51</v>
      </c>
      <c r="S656" s="88" t="s">
        <v>51</v>
      </c>
    </row>
    <row r="657" spans="1:19" ht="41.55" customHeight="1" x14ac:dyDescent="0.25">
      <c r="A657" s="120" t="s">
        <v>1369</v>
      </c>
      <c r="B657" s="107"/>
      <c r="C657" s="121" t="s">
        <v>1370</v>
      </c>
      <c r="D657" s="122">
        <v>0</v>
      </c>
      <c r="E657" s="122">
        <v>0</v>
      </c>
      <c r="F657" s="122">
        <v>0</v>
      </c>
      <c r="G657" s="122">
        <v>0</v>
      </c>
      <c r="H657" s="122">
        <v>0</v>
      </c>
      <c r="I657" s="122">
        <v>487522.5</v>
      </c>
      <c r="J657" s="122">
        <v>482857.5</v>
      </c>
      <c r="K657" s="122">
        <v>373820</v>
      </c>
      <c r="L657" s="122">
        <v>3133.2</v>
      </c>
      <c r="M657" s="122">
        <v>4665</v>
      </c>
      <c r="N657" s="122">
        <f t="shared" si="14"/>
        <v>487522.5</v>
      </c>
    </row>
    <row r="658" spans="1:19" ht="55.2" x14ac:dyDescent="0.25">
      <c r="A658" s="107" t="s">
        <v>1371</v>
      </c>
      <c r="B658" s="107"/>
      <c r="C658" s="108" t="s">
        <v>1372</v>
      </c>
      <c r="D658" s="110">
        <v>0</v>
      </c>
      <c r="E658" s="110">
        <v>0</v>
      </c>
      <c r="F658" s="110">
        <v>0</v>
      </c>
      <c r="G658" s="110">
        <v>0</v>
      </c>
      <c r="H658" s="110">
        <v>0</v>
      </c>
      <c r="I658" s="110">
        <v>487522.5</v>
      </c>
      <c r="J658" s="110">
        <v>482857.5</v>
      </c>
      <c r="K658" s="110">
        <v>373820</v>
      </c>
      <c r="L658" s="110">
        <v>3133.2</v>
      </c>
      <c r="M658" s="110">
        <v>4665</v>
      </c>
      <c r="N658" s="110">
        <f t="shared" si="14"/>
        <v>487522.5</v>
      </c>
    </row>
    <row r="659" spans="1:19" ht="47.25" customHeight="1" x14ac:dyDescent="0.25">
      <c r="A659" s="111" t="s">
        <v>1373</v>
      </c>
      <c r="B659" s="111" t="s">
        <v>146</v>
      </c>
      <c r="C659" s="112" t="s">
        <v>1374</v>
      </c>
      <c r="D659" s="119">
        <v>0</v>
      </c>
      <c r="E659" s="119">
        <v>0</v>
      </c>
      <c r="F659" s="119">
        <v>0</v>
      </c>
      <c r="G659" s="119">
        <v>0</v>
      </c>
      <c r="H659" s="119">
        <v>0</v>
      </c>
      <c r="I659" s="119">
        <v>487522.5</v>
      </c>
      <c r="J659" s="119">
        <v>482857.5</v>
      </c>
      <c r="K659" s="119">
        <v>373820</v>
      </c>
      <c r="L659" s="119">
        <v>3133.2</v>
      </c>
      <c r="M659" s="119">
        <v>4665</v>
      </c>
      <c r="N659" s="114">
        <f t="shared" si="14"/>
        <v>487522.5</v>
      </c>
      <c r="O659" s="115"/>
      <c r="P659" s="88" t="s">
        <v>1374</v>
      </c>
      <c r="Q659" s="88" t="s">
        <v>51</v>
      </c>
      <c r="R659" s="88" t="s">
        <v>51</v>
      </c>
      <c r="S659" s="88" t="s">
        <v>51</v>
      </c>
    </row>
    <row r="660" spans="1:19" ht="34.5" customHeight="1" x14ac:dyDescent="0.25">
      <c r="A660" s="120" t="s">
        <v>1375</v>
      </c>
      <c r="B660" s="107"/>
      <c r="C660" s="121" t="s">
        <v>1376</v>
      </c>
      <c r="D660" s="105">
        <v>874698.3</v>
      </c>
      <c r="E660" s="105">
        <v>341526</v>
      </c>
      <c r="F660" s="105">
        <v>220075.30000000002</v>
      </c>
      <c r="G660" s="105">
        <v>17265.8</v>
      </c>
      <c r="H660" s="105">
        <v>533172.30000000005</v>
      </c>
      <c r="I660" s="105">
        <v>7524.8</v>
      </c>
      <c r="J660" s="105">
        <v>7404.9000000000005</v>
      </c>
      <c r="K660" s="105">
        <v>3584.6</v>
      </c>
      <c r="L660" s="105">
        <v>889.5</v>
      </c>
      <c r="M660" s="105">
        <v>119.9</v>
      </c>
      <c r="N660" s="122">
        <f t="shared" si="14"/>
        <v>882223.10000000009</v>
      </c>
    </row>
    <row r="661" spans="1:19" ht="27.6" x14ac:dyDescent="0.25">
      <c r="A661" s="107" t="s">
        <v>1377</v>
      </c>
      <c r="B661" s="107"/>
      <c r="C661" s="108" t="s">
        <v>1378</v>
      </c>
      <c r="D661" s="134">
        <v>874698.3</v>
      </c>
      <c r="E661" s="134">
        <v>341526</v>
      </c>
      <c r="F661" s="134">
        <v>220075.30000000002</v>
      </c>
      <c r="G661" s="134">
        <v>17265.8</v>
      </c>
      <c r="H661" s="134">
        <v>533172.30000000005</v>
      </c>
      <c r="I661" s="134">
        <v>7524.8</v>
      </c>
      <c r="J661" s="134">
        <v>7404.9000000000005</v>
      </c>
      <c r="K661" s="134">
        <v>3584.6</v>
      </c>
      <c r="L661" s="134">
        <v>889.5</v>
      </c>
      <c r="M661" s="134">
        <v>119.9</v>
      </c>
      <c r="N661" s="110">
        <f t="shared" si="14"/>
        <v>882223.10000000009</v>
      </c>
    </row>
    <row r="662" spans="1:19" ht="26.4" x14ac:dyDescent="0.25">
      <c r="A662" s="111" t="s">
        <v>1379</v>
      </c>
      <c r="B662" s="111" t="s">
        <v>399</v>
      </c>
      <c r="C662" s="112" t="s">
        <v>1380</v>
      </c>
      <c r="D662" s="132">
        <v>34424.1</v>
      </c>
      <c r="E662" s="132">
        <v>34424.1</v>
      </c>
      <c r="F662" s="132">
        <v>26163.4</v>
      </c>
      <c r="G662" s="132">
        <v>1618.8</v>
      </c>
      <c r="H662" s="132">
        <v>0</v>
      </c>
      <c r="I662" s="132">
        <v>50</v>
      </c>
      <c r="J662" s="132">
        <v>50</v>
      </c>
      <c r="K662" s="132">
        <v>0</v>
      </c>
      <c r="L662" s="132">
        <v>0</v>
      </c>
      <c r="M662" s="132">
        <v>0</v>
      </c>
      <c r="N662" s="114">
        <f t="shared" si="14"/>
        <v>34474.1</v>
      </c>
      <c r="O662" s="115"/>
      <c r="P662" s="88" t="s">
        <v>1380</v>
      </c>
      <c r="Q662" s="88" t="s">
        <v>51</v>
      </c>
      <c r="R662" s="88" t="s">
        <v>51</v>
      </c>
      <c r="S662" s="88" t="s">
        <v>51</v>
      </c>
    </row>
    <row r="663" spans="1:19" ht="82.5" customHeight="1" x14ac:dyDescent="0.25">
      <c r="A663" s="111" t="s">
        <v>1381</v>
      </c>
      <c r="B663" s="111" t="s">
        <v>1382</v>
      </c>
      <c r="C663" s="112" t="s">
        <v>1383</v>
      </c>
      <c r="D663" s="119">
        <v>95000</v>
      </c>
      <c r="E663" s="119">
        <v>0</v>
      </c>
      <c r="F663" s="119">
        <v>0</v>
      </c>
      <c r="G663" s="119">
        <v>0</v>
      </c>
      <c r="H663" s="119">
        <v>95000</v>
      </c>
      <c r="I663" s="119">
        <v>0</v>
      </c>
      <c r="J663" s="119">
        <v>0</v>
      </c>
      <c r="K663" s="119">
        <v>0</v>
      </c>
      <c r="L663" s="119">
        <v>0</v>
      </c>
      <c r="M663" s="119">
        <v>0</v>
      </c>
      <c r="N663" s="114">
        <f t="shared" si="14"/>
        <v>95000</v>
      </c>
      <c r="O663" s="115"/>
      <c r="P663" s="88" t="s">
        <v>1383</v>
      </c>
      <c r="Q663" s="88" t="s">
        <v>51</v>
      </c>
      <c r="R663" s="88" t="s">
        <v>51</v>
      </c>
      <c r="S663" s="88" t="s">
        <v>51</v>
      </c>
    </row>
    <row r="664" spans="1:19" ht="42.75" customHeight="1" x14ac:dyDescent="0.25">
      <c r="A664" s="111" t="s">
        <v>1384</v>
      </c>
      <c r="B664" s="111" t="s">
        <v>524</v>
      </c>
      <c r="C664" s="112" t="s">
        <v>1385</v>
      </c>
      <c r="D664" s="118">
        <v>9149</v>
      </c>
      <c r="E664" s="118">
        <v>9149</v>
      </c>
      <c r="F664" s="118">
        <v>6336.9000000000005</v>
      </c>
      <c r="G664" s="118">
        <v>1348.1000000000001</v>
      </c>
      <c r="H664" s="118">
        <v>0</v>
      </c>
      <c r="I664" s="118">
        <v>338.2</v>
      </c>
      <c r="J664" s="118">
        <v>338.2</v>
      </c>
      <c r="K664" s="118">
        <v>21</v>
      </c>
      <c r="L664" s="118">
        <v>50.800000000000004</v>
      </c>
      <c r="M664" s="118">
        <v>0</v>
      </c>
      <c r="N664" s="114">
        <f t="shared" si="14"/>
        <v>9487.2000000000007</v>
      </c>
      <c r="O664" s="115"/>
      <c r="P664" s="88" t="s">
        <v>1386</v>
      </c>
      <c r="Q664" s="88" t="s">
        <v>51</v>
      </c>
      <c r="R664" s="88" t="s">
        <v>51</v>
      </c>
      <c r="S664" s="88" t="s">
        <v>51</v>
      </c>
    </row>
    <row r="665" spans="1:19" ht="27.3" customHeight="1" x14ac:dyDescent="0.25">
      <c r="A665" s="111" t="s">
        <v>1387</v>
      </c>
      <c r="B665" s="111" t="s">
        <v>399</v>
      </c>
      <c r="C665" s="112" t="s">
        <v>1388</v>
      </c>
      <c r="D665" s="123">
        <v>363112.3</v>
      </c>
      <c r="E665" s="123">
        <v>297952.90000000002</v>
      </c>
      <c r="F665" s="123">
        <v>187575</v>
      </c>
      <c r="G665" s="123">
        <v>14298.9</v>
      </c>
      <c r="H665" s="123">
        <v>65159.4</v>
      </c>
      <c r="I665" s="123">
        <v>7136.6</v>
      </c>
      <c r="J665" s="123">
        <v>7016.7</v>
      </c>
      <c r="K665" s="123">
        <v>3563.6</v>
      </c>
      <c r="L665" s="123">
        <v>838.7</v>
      </c>
      <c r="M665" s="123">
        <v>119.9</v>
      </c>
      <c r="N665" s="114">
        <f t="shared" si="14"/>
        <v>370248.89999999997</v>
      </c>
      <c r="O665" s="115"/>
      <c r="P665" s="88" t="s">
        <v>1388</v>
      </c>
      <c r="Q665" s="88" t="s">
        <v>51</v>
      </c>
      <c r="R665" s="88" t="s">
        <v>51</v>
      </c>
      <c r="S665" s="88" t="s">
        <v>51</v>
      </c>
    </row>
    <row r="666" spans="1:19" ht="44.25" customHeight="1" x14ac:dyDescent="0.25">
      <c r="A666" s="111" t="s">
        <v>1389</v>
      </c>
      <c r="B666" s="111" t="s">
        <v>247</v>
      </c>
      <c r="C666" s="112" t="s">
        <v>1390</v>
      </c>
      <c r="D666" s="113">
        <v>0</v>
      </c>
      <c r="E666" s="113">
        <v>0</v>
      </c>
      <c r="F666" s="113">
        <v>0</v>
      </c>
      <c r="G666" s="113">
        <v>0</v>
      </c>
      <c r="H666" s="113">
        <v>0</v>
      </c>
      <c r="I666" s="113">
        <v>0</v>
      </c>
      <c r="J666" s="113">
        <v>0</v>
      </c>
      <c r="K666" s="113">
        <v>0</v>
      </c>
      <c r="L666" s="113">
        <v>0</v>
      </c>
      <c r="M666" s="113">
        <v>0</v>
      </c>
      <c r="N666" s="114">
        <f t="shared" si="14"/>
        <v>0</v>
      </c>
      <c r="O666" s="115"/>
      <c r="P666" s="88" t="s">
        <v>1390</v>
      </c>
      <c r="Q666" s="88" t="s">
        <v>51</v>
      </c>
      <c r="R666" s="88" t="s">
        <v>51</v>
      </c>
      <c r="S666" s="88" t="s">
        <v>51</v>
      </c>
    </row>
    <row r="667" spans="1:19" ht="15.75" customHeight="1" x14ac:dyDescent="0.25">
      <c r="A667" s="111" t="s">
        <v>1391</v>
      </c>
      <c r="B667" s="111" t="s">
        <v>496</v>
      </c>
      <c r="C667" s="112" t="s">
        <v>1392</v>
      </c>
      <c r="D667" s="114">
        <v>30949</v>
      </c>
      <c r="E667" s="114">
        <v>0</v>
      </c>
      <c r="F667" s="114">
        <v>0</v>
      </c>
      <c r="G667" s="114">
        <v>0</v>
      </c>
      <c r="H667" s="114">
        <v>30949</v>
      </c>
      <c r="I667" s="114">
        <v>0</v>
      </c>
      <c r="J667" s="114">
        <v>0</v>
      </c>
      <c r="K667" s="114">
        <v>0</v>
      </c>
      <c r="L667" s="114">
        <v>0</v>
      </c>
      <c r="M667" s="114">
        <v>0</v>
      </c>
      <c r="N667" s="114">
        <f t="shared" si="14"/>
        <v>30949</v>
      </c>
      <c r="O667" s="115"/>
      <c r="P667" s="88" t="s">
        <v>1392</v>
      </c>
      <c r="Q667" s="88" t="s">
        <v>51</v>
      </c>
      <c r="R667" s="88" t="s">
        <v>51</v>
      </c>
      <c r="S667" s="88" t="s">
        <v>51</v>
      </c>
    </row>
    <row r="668" spans="1:19" ht="120.75" customHeight="1" x14ac:dyDescent="0.25">
      <c r="A668" s="183">
        <v>6381240</v>
      </c>
      <c r="B668" s="183" t="s">
        <v>399</v>
      </c>
      <c r="C668" s="184" t="s">
        <v>1393</v>
      </c>
      <c r="D668" s="185">
        <v>342063.9</v>
      </c>
      <c r="E668" s="185"/>
      <c r="F668" s="185"/>
      <c r="G668" s="185"/>
      <c r="H668" s="185">
        <v>342063.9</v>
      </c>
      <c r="I668" s="185"/>
      <c r="J668" s="185"/>
      <c r="K668" s="185"/>
      <c r="L668" s="185"/>
      <c r="M668" s="185"/>
      <c r="N668" s="185">
        <f>L668+D668</f>
        <v>342063.9</v>
      </c>
      <c r="O668" s="115"/>
    </row>
    <row r="669" spans="1:19" ht="13.8" x14ac:dyDescent="0.25">
      <c r="A669" s="120" t="s">
        <v>1394</v>
      </c>
      <c r="B669" s="107"/>
      <c r="C669" s="121" t="s">
        <v>1395</v>
      </c>
      <c r="D669" s="127">
        <v>1416535.9</v>
      </c>
      <c r="E669" s="127">
        <v>1378409.5</v>
      </c>
      <c r="F669" s="127">
        <v>1056136.3</v>
      </c>
      <c r="G669" s="127">
        <v>14022.7</v>
      </c>
      <c r="H669" s="127">
        <v>38126.400000000001</v>
      </c>
      <c r="I669" s="127">
        <v>0</v>
      </c>
      <c r="J669" s="127">
        <v>0</v>
      </c>
      <c r="K669" s="127">
        <v>0</v>
      </c>
      <c r="L669" s="127">
        <v>0</v>
      </c>
      <c r="M669" s="127">
        <v>0</v>
      </c>
      <c r="N669" s="122">
        <f t="shared" si="14"/>
        <v>1416535.9</v>
      </c>
    </row>
    <row r="670" spans="1:19" ht="13.8" x14ac:dyDescent="0.25">
      <c r="A670" s="107" t="s">
        <v>1396</v>
      </c>
      <c r="B670" s="107"/>
      <c r="C670" s="108" t="s">
        <v>1395</v>
      </c>
      <c r="D670" s="128">
        <v>1416535.9</v>
      </c>
      <c r="E670" s="128">
        <v>1378409.5</v>
      </c>
      <c r="F670" s="128">
        <v>1056136.3</v>
      </c>
      <c r="G670" s="128">
        <v>14022.7</v>
      </c>
      <c r="H670" s="128">
        <v>38126.400000000001</v>
      </c>
      <c r="I670" s="128">
        <v>0</v>
      </c>
      <c r="J670" s="128">
        <v>0</v>
      </c>
      <c r="K670" s="128">
        <v>0</v>
      </c>
      <c r="L670" s="128">
        <v>0</v>
      </c>
      <c r="M670" s="128">
        <v>0</v>
      </c>
      <c r="N670" s="110">
        <f t="shared" si="14"/>
        <v>1416535.9</v>
      </c>
    </row>
    <row r="671" spans="1:19" ht="27.3" customHeight="1" x14ac:dyDescent="0.25">
      <c r="A671" s="111" t="s">
        <v>1397</v>
      </c>
      <c r="B671" s="111" t="s">
        <v>1359</v>
      </c>
      <c r="C671" s="112" t="s">
        <v>1398</v>
      </c>
      <c r="D671" s="113">
        <v>1416535.9</v>
      </c>
      <c r="E671" s="113">
        <v>1378409.5</v>
      </c>
      <c r="F671" s="113">
        <v>1056136.3</v>
      </c>
      <c r="G671" s="113">
        <v>14022.7</v>
      </c>
      <c r="H671" s="113">
        <v>38126.400000000001</v>
      </c>
      <c r="I671" s="113">
        <v>0</v>
      </c>
      <c r="J671" s="113">
        <v>0</v>
      </c>
      <c r="K671" s="113">
        <v>0</v>
      </c>
      <c r="L671" s="113">
        <v>0</v>
      </c>
      <c r="M671" s="113">
        <v>0</v>
      </c>
      <c r="N671" s="114">
        <f t="shared" si="14"/>
        <v>1416535.9</v>
      </c>
      <c r="O671" s="115"/>
      <c r="P671" s="88" t="s">
        <v>1398</v>
      </c>
      <c r="Q671" s="88" t="s">
        <v>51</v>
      </c>
      <c r="R671" s="88" t="s">
        <v>51</v>
      </c>
      <c r="S671" s="88" t="s">
        <v>51</v>
      </c>
    </row>
    <row r="672" spans="1:19" ht="56.25" customHeight="1" x14ac:dyDescent="0.25">
      <c r="A672" s="120" t="s">
        <v>1399</v>
      </c>
      <c r="B672" s="107"/>
      <c r="C672" s="121" t="s">
        <v>1400</v>
      </c>
      <c r="D672" s="129">
        <v>190450</v>
      </c>
      <c r="E672" s="129">
        <v>190422.2</v>
      </c>
      <c r="F672" s="129">
        <v>115165.8</v>
      </c>
      <c r="G672" s="129">
        <v>3105.8</v>
      </c>
      <c r="H672" s="129">
        <v>27.8</v>
      </c>
      <c r="I672" s="129">
        <v>0</v>
      </c>
      <c r="J672" s="129">
        <v>0</v>
      </c>
      <c r="K672" s="129">
        <v>0</v>
      </c>
      <c r="L672" s="129">
        <v>0</v>
      </c>
      <c r="M672" s="129">
        <v>0</v>
      </c>
      <c r="N672" s="122">
        <f t="shared" si="14"/>
        <v>190450</v>
      </c>
    </row>
    <row r="673" spans="1:19" ht="69" x14ac:dyDescent="0.25">
      <c r="A673" s="107" t="s">
        <v>1401</v>
      </c>
      <c r="B673" s="107"/>
      <c r="C673" s="108" t="s">
        <v>1402</v>
      </c>
      <c r="D673" s="128">
        <v>190450</v>
      </c>
      <c r="E673" s="128">
        <v>190422.2</v>
      </c>
      <c r="F673" s="128">
        <v>115165.8</v>
      </c>
      <c r="G673" s="128">
        <v>3105.8</v>
      </c>
      <c r="H673" s="128">
        <v>27.8</v>
      </c>
      <c r="I673" s="128">
        <v>0</v>
      </c>
      <c r="J673" s="128">
        <v>0</v>
      </c>
      <c r="K673" s="128">
        <v>0</v>
      </c>
      <c r="L673" s="128">
        <v>0</v>
      </c>
      <c r="M673" s="128">
        <v>0</v>
      </c>
      <c r="N673" s="110">
        <f t="shared" si="14"/>
        <v>190450</v>
      </c>
    </row>
    <row r="674" spans="1:19" ht="52.8" x14ac:dyDescent="0.25">
      <c r="A674" s="111" t="s">
        <v>1403</v>
      </c>
      <c r="B674" s="111" t="s">
        <v>87</v>
      </c>
      <c r="C674" s="112" t="s">
        <v>1404</v>
      </c>
      <c r="D674" s="113">
        <v>190450</v>
      </c>
      <c r="E674" s="113">
        <v>190422.2</v>
      </c>
      <c r="F674" s="113">
        <v>115165.8</v>
      </c>
      <c r="G674" s="113">
        <v>3105.8</v>
      </c>
      <c r="H674" s="113">
        <v>27.8</v>
      </c>
      <c r="I674" s="113">
        <v>0</v>
      </c>
      <c r="J674" s="113">
        <v>0</v>
      </c>
      <c r="K674" s="113">
        <v>0</v>
      </c>
      <c r="L674" s="113">
        <v>0</v>
      </c>
      <c r="M674" s="113">
        <v>0</v>
      </c>
      <c r="N674" s="114">
        <f t="shared" si="14"/>
        <v>190450</v>
      </c>
      <c r="O674" s="115"/>
      <c r="P674" s="88" t="s">
        <v>1404</v>
      </c>
      <c r="Q674" s="88" t="s">
        <v>51</v>
      </c>
      <c r="R674" s="88" t="s">
        <v>51</v>
      </c>
      <c r="S674" s="88" t="s">
        <v>51</v>
      </c>
    </row>
    <row r="675" spans="1:19" ht="39.6" x14ac:dyDescent="0.25">
      <c r="A675" s="120" t="s">
        <v>1405</v>
      </c>
      <c r="B675" s="107"/>
      <c r="C675" s="121" t="s">
        <v>1406</v>
      </c>
      <c r="D675" s="129">
        <v>85121.5</v>
      </c>
      <c r="E675" s="129">
        <v>83471.5</v>
      </c>
      <c r="F675" s="129">
        <v>64946.7</v>
      </c>
      <c r="G675" s="129">
        <v>1320</v>
      </c>
      <c r="H675" s="129">
        <v>1650</v>
      </c>
      <c r="I675" s="129">
        <v>23</v>
      </c>
      <c r="J675" s="129">
        <v>23</v>
      </c>
      <c r="K675" s="129">
        <v>0</v>
      </c>
      <c r="L675" s="129">
        <v>0</v>
      </c>
      <c r="M675" s="129">
        <v>0</v>
      </c>
      <c r="N675" s="122">
        <f t="shared" si="14"/>
        <v>85144.5</v>
      </c>
    </row>
    <row r="676" spans="1:19" ht="41.4" x14ac:dyDescent="0.25">
      <c r="A676" s="107" t="s">
        <v>1407</v>
      </c>
      <c r="B676" s="107"/>
      <c r="C676" s="108" t="s">
        <v>1408</v>
      </c>
      <c r="D676" s="182">
        <v>85121.5</v>
      </c>
      <c r="E676" s="182">
        <v>83471.5</v>
      </c>
      <c r="F676" s="182">
        <v>64946.7</v>
      </c>
      <c r="G676" s="182">
        <v>1320</v>
      </c>
      <c r="H676" s="182">
        <v>1650</v>
      </c>
      <c r="I676" s="182">
        <v>23</v>
      </c>
      <c r="J676" s="182">
        <v>23</v>
      </c>
      <c r="K676" s="182">
        <v>0</v>
      </c>
      <c r="L676" s="182">
        <v>0</v>
      </c>
      <c r="M676" s="182">
        <v>0</v>
      </c>
      <c r="N676" s="110">
        <f t="shared" si="14"/>
        <v>85144.5</v>
      </c>
    </row>
    <row r="677" spans="1:19" ht="39.6" x14ac:dyDescent="0.25">
      <c r="A677" s="111" t="s">
        <v>1409</v>
      </c>
      <c r="B677" s="111" t="s">
        <v>92</v>
      </c>
      <c r="C677" s="112" t="s">
        <v>1410</v>
      </c>
      <c r="D677" s="132">
        <v>85121.5</v>
      </c>
      <c r="E677" s="132">
        <v>83471.5</v>
      </c>
      <c r="F677" s="132">
        <v>64946.7</v>
      </c>
      <c r="G677" s="132">
        <v>1320</v>
      </c>
      <c r="H677" s="132">
        <v>1650</v>
      </c>
      <c r="I677" s="132">
        <v>23</v>
      </c>
      <c r="J677" s="132">
        <v>23</v>
      </c>
      <c r="K677" s="132">
        <v>0</v>
      </c>
      <c r="L677" s="132">
        <v>0</v>
      </c>
      <c r="M677" s="132">
        <v>0</v>
      </c>
      <c r="N677" s="114">
        <f t="shared" si="14"/>
        <v>85144.5</v>
      </c>
      <c r="O677" s="115"/>
      <c r="P677" s="88" t="s">
        <v>1410</v>
      </c>
      <c r="Q677" s="88" t="s">
        <v>51</v>
      </c>
      <c r="R677" s="88" t="s">
        <v>51</v>
      </c>
      <c r="S677" s="88" t="s">
        <v>51</v>
      </c>
    </row>
    <row r="678" spans="1:19" ht="26.4" x14ac:dyDescent="0.25">
      <c r="A678" s="120" t="s">
        <v>1411</v>
      </c>
      <c r="B678" s="107"/>
      <c r="C678" s="121" t="s">
        <v>1412</v>
      </c>
      <c r="D678" s="122">
        <v>211751.2</v>
      </c>
      <c r="E678" s="122">
        <v>142403.70000000001</v>
      </c>
      <c r="F678" s="122">
        <v>99335.3</v>
      </c>
      <c r="G678" s="122">
        <v>0</v>
      </c>
      <c r="H678" s="122">
        <v>69347.5</v>
      </c>
      <c r="I678" s="122">
        <v>0</v>
      </c>
      <c r="J678" s="122">
        <v>0</v>
      </c>
      <c r="K678" s="122">
        <v>0</v>
      </c>
      <c r="L678" s="122">
        <v>0</v>
      </c>
      <c r="M678" s="122">
        <v>0</v>
      </c>
      <c r="N678" s="122">
        <f t="shared" si="14"/>
        <v>211751.2</v>
      </c>
    </row>
    <row r="679" spans="1:19" ht="27.6" x14ac:dyDescent="0.25">
      <c r="A679" s="107" t="s">
        <v>1413</v>
      </c>
      <c r="B679" s="107"/>
      <c r="C679" s="108" t="s">
        <v>1414</v>
      </c>
      <c r="D679" s="110">
        <v>211751.2</v>
      </c>
      <c r="E679" s="110">
        <v>142403.70000000001</v>
      </c>
      <c r="F679" s="110">
        <v>99335.3</v>
      </c>
      <c r="G679" s="110">
        <v>0</v>
      </c>
      <c r="H679" s="110">
        <v>69347.5</v>
      </c>
      <c r="I679" s="110">
        <v>0</v>
      </c>
      <c r="J679" s="110">
        <v>0</v>
      </c>
      <c r="K679" s="110">
        <v>0</v>
      </c>
      <c r="L679" s="110">
        <v>0</v>
      </c>
      <c r="M679" s="110">
        <v>0</v>
      </c>
      <c r="N679" s="110">
        <f t="shared" si="14"/>
        <v>211751.2</v>
      </c>
    </row>
    <row r="680" spans="1:19" ht="39.6" x14ac:dyDescent="0.25">
      <c r="A680" s="111" t="s">
        <v>1415</v>
      </c>
      <c r="B680" s="111" t="s">
        <v>1359</v>
      </c>
      <c r="C680" s="112" t="s">
        <v>1416</v>
      </c>
      <c r="D680" s="114">
        <v>211751.2</v>
      </c>
      <c r="E680" s="114">
        <v>142403.70000000001</v>
      </c>
      <c r="F680" s="114">
        <v>99335.3</v>
      </c>
      <c r="G680" s="114">
        <v>0</v>
      </c>
      <c r="H680" s="114">
        <v>69347.5</v>
      </c>
      <c r="I680" s="114">
        <v>0</v>
      </c>
      <c r="J680" s="114">
        <v>0</v>
      </c>
      <c r="K680" s="114">
        <v>0</v>
      </c>
      <c r="L680" s="114">
        <v>0</v>
      </c>
      <c r="M680" s="114">
        <v>0</v>
      </c>
      <c r="N680" s="114">
        <f t="shared" si="14"/>
        <v>211751.2</v>
      </c>
      <c r="O680" s="115"/>
      <c r="P680" s="88" t="s">
        <v>1416</v>
      </c>
      <c r="Q680" s="88" t="s">
        <v>51</v>
      </c>
      <c r="R680" s="88" t="s">
        <v>51</v>
      </c>
      <c r="S680" s="88" t="s">
        <v>51</v>
      </c>
    </row>
    <row r="681" spans="1:19" ht="13.8" x14ac:dyDescent="0.25">
      <c r="A681" s="120" t="s">
        <v>1417</v>
      </c>
      <c r="B681" s="107"/>
      <c r="C681" s="121" t="s">
        <v>1418</v>
      </c>
      <c r="D681" s="127">
        <v>475531.8</v>
      </c>
      <c r="E681" s="127">
        <v>419849.7</v>
      </c>
      <c r="F681" s="127">
        <v>279633.40000000002</v>
      </c>
      <c r="G681" s="127">
        <v>9421.7000000000007</v>
      </c>
      <c r="H681" s="127">
        <v>55682.1</v>
      </c>
      <c r="I681" s="127">
        <v>548</v>
      </c>
      <c r="J681" s="127">
        <v>548</v>
      </c>
      <c r="K681" s="127">
        <v>0</v>
      </c>
      <c r="L681" s="127">
        <v>0</v>
      </c>
      <c r="M681" s="127">
        <v>0</v>
      </c>
      <c r="N681" s="122">
        <f t="shared" si="14"/>
        <v>476079.8</v>
      </c>
    </row>
    <row r="682" spans="1:19" ht="13.8" x14ac:dyDescent="0.25">
      <c r="A682" s="107" t="s">
        <v>1419</v>
      </c>
      <c r="B682" s="107"/>
      <c r="C682" s="108" t="s">
        <v>1420</v>
      </c>
      <c r="D682" s="128">
        <v>475531.8</v>
      </c>
      <c r="E682" s="128">
        <v>419849.7</v>
      </c>
      <c r="F682" s="128">
        <v>279633.40000000002</v>
      </c>
      <c r="G682" s="128">
        <v>9421.7000000000007</v>
      </c>
      <c r="H682" s="128">
        <v>55682.1</v>
      </c>
      <c r="I682" s="128">
        <v>548</v>
      </c>
      <c r="J682" s="128">
        <v>548</v>
      </c>
      <c r="K682" s="128">
        <v>0</v>
      </c>
      <c r="L682" s="128">
        <v>0</v>
      </c>
      <c r="M682" s="128">
        <v>0</v>
      </c>
      <c r="N682" s="110">
        <f t="shared" si="14"/>
        <v>476079.8</v>
      </c>
    </row>
    <row r="683" spans="1:19" ht="39.6" x14ac:dyDescent="0.25">
      <c r="A683" s="111" t="s">
        <v>1421</v>
      </c>
      <c r="B683" s="111" t="s">
        <v>1047</v>
      </c>
      <c r="C683" s="112" t="s">
        <v>1422</v>
      </c>
      <c r="D683" s="113">
        <v>475531.8</v>
      </c>
      <c r="E683" s="113">
        <v>419849.7</v>
      </c>
      <c r="F683" s="113">
        <v>279633.40000000002</v>
      </c>
      <c r="G683" s="113">
        <v>9421.7000000000007</v>
      </c>
      <c r="H683" s="113">
        <v>55682.1</v>
      </c>
      <c r="I683" s="113">
        <v>548</v>
      </c>
      <c r="J683" s="113">
        <v>548</v>
      </c>
      <c r="K683" s="113">
        <v>0</v>
      </c>
      <c r="L683" s="113">
        <v>0</v>
      </c>
      <c r="M683" s="113">
        <v>0</v>
      </c>
      <c r="N683" s="114">
        <f t="shared" si="14"/>
        <v>476079.8</v>
      </c>
      <c r="O683" s="115"/>
      <c r="P683" s="88" t="s">
        <v>1422</v>
      </c>
      <c r="Q683" s="88" t="s">
        <v>51</v>
      </c>
      <c r="R683" s="88" t="s">
        <v>51</v>
      </c>
      <c r="S683" s="88" t="s">
        <v>51</v>
      </c>
    </row>
    <row r="684" spans="1:19" ht="13.8" x14ac:dyDescent="0.25">
      <c r="A684" s="120" t="s">
        <v>1423</v>
      </c>
      <c r="B684" s="107"/>
      <c r="C684" s="121" t="s">
        <v>1424</v>
      </c>
      <c r="D684" s="186">
        <v>11971795.4</v>
      </c>
      <c r="E684" s="186">
        <v>11366275.200000001</v>
      </c>
      <c r="F684" s="186">
        <v>8877865.0999999996</v>
      </c>
      <c r="G684" s="186">
        <v>268355.7</v>
      </c>
      <c r="H684" s="186">
        <v>605520.20000000007</v>
      </c>
      <c r="I684" s="186">
        <v>210084.1</v>
      </c>
      <c r="J684" s="186">
        <v>198519.1</v>
      </c>
      <c r="K684" s="186">
        <v>57044.700000000004</v>
      </c>
      <c r="L684" s="186">
        <v>40942.700000000004</v>
      </c>
      <c r="M684" s="186">
        <v>11565</v>
      </c>
      <c r="N684" s="122">
        <f t="shared" si="14"/>
        <v>12181879.5</v>
      </c>
    </row>
    <row r="685" spans="1:19" ht="27.6" x14ac:dyDescent="0.25">
      <c r="A685" s="107" t="s">
        <v>1425</v>
      </c>
      <c r="B685" s="107"/>
      <c r="C685" s="108" t="s">
        <v>1426</v>
      </c>
      <c r="D685" s="134">
        <v>11957477.800000001</v>
      </c>
      <c r="E685" s="134">
        <v>11361689</v>
      </c>
      <c r="F685" s="134">
        <v>8877865.0999999996</v>
      </c>
      <c r="G685" s="134">
        <v>268355.7</v>
      </c>
      <c r="H685" s="134">
        <v>595788.80000000005</v>
      </c>
      <c r="I685" s="134">
        <v>210084.1</v>
      </c>
      <c r="J685" s="134">
        <v>198519.1</v>
      </c>
      <c r="K685" s="134">
        <v>57044.700000000004</v>
      </c>
      <c r="L685" s="134">
        <v>40942.700000000004</v>
      </c>
      <c r="M685" s="134">
        <v>11565</v>
      </c>
      <c r="N685" s="110">
        <f t="shared" si="14"/>
        <v>12167561.9</v>
      </c>
    </row>
    <row r="686" spans="1:19" ht="39.6" x14ac:dyDescent="0.25">
      <c r="A686" s="111" t="s">
        <v>1427</v>
      </c>
      <c r="B686" s="111" t="s">
        <v>1359</v>
      </c>
      <c r="C686" s="112" t="s">
        <v>1428</v>
      </c>
      <c r="D686" s="123">
        <v>11642230.700000001</v>
      </c>
      <c r="E686" s="123">
        <v>11211691.300000001</v>
      </c>
      <c r="F686" s="123">
        <v>8877865.0999999996</v>
      </c>
      <c r="G686" s="123">
        <v>229951.1</v>
      </c>
      <c r="H686" s="123">
        <v>430539.4</v>
      </c>
      <c r="I686" s="123">
        <v>59008.6</v>
      </c>
      <c r="J686" s="123">
        <v>56803.8</v>
      </c>
      <c r="K686" s="123">
        <v>8896.6</v>
      </c>
      <c r="L686" s="123">
        <v>17280.2</v>
      </c>
      <c r="M686" s="123">
        <v>2204.8000000000002</v>
      </c>
      <c r="N686" s="114">
        <f t="shared" si="14"/>
        <v>11701239.300000001</v>
      </c>
      <c r="O686" s="115"/>
      <c r="P686" s="88" t="s">
        <v>1428</v>
      </c>
      <c r="Q686" s="88" t="s">
        <v>51</v>
      </c>
      <c r="R686" s="88" t="s">
        <v>51</v>
      </c>
      <c r="S686" s="88" t="s">
        <v>51</v>
      </c>
    </row>
    <row r="687" spans="1:19" ht="52.8" x14ac:dyDescent="0.25">
      <c r="A687" s="111" t="s">
        <v>1429</v>
      </c>
      <c r="B687" s="111" t="s">
        <v>270</v>
      </c>
      <c r="C687" s="112" t="s">
        <v>1430</v>
      </c>
      <c r="D687" s="114">
        <v>102666.7</v>
      </c>
      <c r="E687" s="114">
        <v>72666.7</v>
      </c>
      <c r="F687" s="114">
        <v>0</v>
      </c>
      <c r="G687" s="114">
        <v>24578.400000000001</v>
      </c>
      <c r="H687" s="114">
        <v>30000</v>
      </c>
      <c r="I687" s="114">
        <v>138315.79999999999</v>
      </c>
      <c r="J687" s="114">
        <v>130186</v>
      </c>
      <c r="K687" s="114">
        <v>45484.5</v>
      </c>
      <c r="L687" s="114">
        <v>21943.5</v>
      </c>
      <c r="M687" s="114">
        <v>8129.8</v>
      </c>
      <c r="N687" s="114">
        <f t="shared" si="14"/>
        <v>240982.5</v>
      </c>
      <c r="O687" s="115"/>
      <c r="P687" s="88" t="s">
        <v>1430</v>
      </c>
      <c r="Q687" s="88" t="s">
        <v>51</v>
      </c>
      <c r="R687" s="88" t="s">
        <v>51</v>
      </c>
      <c r="S687" s="88" t="s">
        <v>51</v>
      </c>
    </row>
    <row r="688" spans="1:19" ht="39.6" x14ac:dyDescent="0.25">
      <c r="A688" s="111" t="s">
        <v>1431</v>
      </c>
      <c r="B688" s="111" t="s">
        <v>166</v>
      </c>
      <c r="C688" s="112" t="s">
        <v>1432</v>
      </c>
      <c r="D688" s="114">
        <v>53667.5</v>
      </c>
      <c r="E688" s="114">
        <v>43353.1</v>
      </c>
      <c r="F688" s="114">
        <v>0</v>
      </c>
      <c r="G688" s="114">
        <v>13826.2</v>
      </c>
      <c r="H688" s="114">
        <v>10314.4</v>
      </c>
      <c r="I688" s="114">
        <v>12409.7</v>
      </c>
      <c r="J688" s="114">
        <v>11529.3</v>
      </c>
      <c r="K688" s="114">
        <v>2663.6</v>
      </c>
      <c r="L688" s="114">
        <v>1719</v>
      </c>
      <c r="M688" s="114">
        <v>880.4</v>
      </c>
      <c r="N688" s="114">
        <f t="shared" si="14"/>
        <v>66077.2</v>
      </c>
      <c r="O688" s="115"/>
      <c r="P688" s="88" t="s">
        <v>1432</v>
      </c>
      <c r="Q688" s="88" t="s">
        <v>51</v>
      </c>
      <c r="R688" s="88" t="s">
        <v>51</v>
      </c>
      <c r="S688" s="88" t="s">
        <v>51</v>
      </c>
    </row>
    <row r="689" spans="1:19" ht="39.6" x14ac:dyDescent="0.25">
      <c r="A689" s="111" t="s">
        <v>1433</v>
      </c>
      <c r="B689" s="111" t="s">
        <v>247</v>
      </c>
      <c r="C689" s="112" t="s">
        <v>1434</v>
      </c>
      <c r="D689" s="114">
        <v>120000</v>
      </c>
      <c r="E689" s="114">
        <v>0</v>
      </c>
      <c r="F689" s="114">
        <v>0</v>
      </c>
      <c r="G689" s="114">
        <v>0</v>
      </c>
      <c r="H689" s="114">
        <v>120000</v>
      </c>
      <c r="I689" s="114">
        <v>350</v>
      </c>
      <c r="J689" s="114">
        <v>0</v>
      </c>
      <c r="K689" s="114">
        <v>0</v>
      </c>
      <c r="L689" s="114">
        <v>0</v>
      </c>
      <c r="M689" s="114">
        <v>350</v>
      </c>
      <c r="N689" s="114">
        <f t="shared" si="14"/>
        <v>120350</v>
      </c>
      <c r="O689" s="115"/>
      <c r="P689" s="88" t="s">
        <v>1434</v>
      </c>
      <c r="Q689" s="88" t="s">
        <v>51</v>
      </c>
      <c r="R689" s="88" t="s">
        <v>51</v>
      </c>
      <c r="S689" s="88" t="s">
        <v>51</v>
      </c>
    </row>
    <row r="690" spans="1:19" ht="52.8" x14ac:dyDescent="0.25">
      <c r="A690" s="111" t="s">
        <v>1435</v>
      </c>
      <c r="B690" s="111" t="s">
        <v>1359</v>
      </c>
      <c r="C690" s="112" t="s">
        <v>1436</v>
      </c>
      <c r="D690" s="114">
        <v>38912.9</v>
      </c>
      <c r="E690" s="114">
        <v>33977.9</v>
      </c>
      <c r="F690" s="114">
        <v>0</v>
      </c>
      <c r="G690" s="114">
        <v>0</v>
      </c>
      <c r="H690" s="114">
        <v>4935</v>
      </c>
      <c r="I690" s="114">
        <v>0</v>
      </c>
      <c r="J690" s="114">
        <v>0</v>
      </c>
      <c r="K690" s="114">
        <v>0</v>
      </c>
      <c r="L690" s="114">
        <v>0</v>
      </c>
      <c r="M690" s="114">
        <v>0</v>
      </c>
      <c r="N690" s="114">
        <f t="shared" si="14"/>
        <v>38912.9</v>
      </c>
      <c r="O690" s="115"/>
      <c r="P690" s="88" t="s">
        <v>1436</v>
      </c>
      <c r="Q690" s="88" t="s">
        <v>51</v>
      </c>
      <c r="R690" s="88" t="s">
        <v>51</v>
      </c>
      <c r="S690" s="88" t="s">
        <v>51</v>
      </c>
    </row>
    <row r="691" spans="1:19" ht="27.6" x14ac:dyDescent="0.25">
      <c r="A691" s="107" t="s">
        <v>1437</v>
      </c>
      <c r="B691" s="107"/>
      <c r="C691" s="108" t="s">
        <v>1438</v>
      </c>
      <c r="D691" s="110">
        <v>14317.6</v>
      </c>
      <c r="E691" s="110">
        <v>4586.2</v>
      </c>
      <c r="F691" s="110">
        <v>0</v>
      </c>
      <c r="G691" s="110">
        <v>0</v>
      </c>
      <c r="H691" s="110">
        <v>9731.4</v>
      </c>
      <c r="I691" s="110">
        <v>0</v>
      </c>
      <c r="J691" s="110">
        <v>0</v>
      </c>
      <c r="K691" s="110">
        <v>0</v>
      </c>
      <c r="L691" s="110">
        <v>0</v>
      </c>
      <c r="M691" s="110">
        <v>0</v>
      </c>
      <c r="N691" s="110">
        <f t="shared" si="14"/>
        <v>14317.6</v>
      </c>
    </row>
    <row r="692" spans="1:19" ht="39.6" x14ac:dyDescent="0.25">
      <c r="A692" s="111" t="s">
        <v>1439</v>
      </c>
      <c r="B692" s="111" t="s">
        <v>1359</v>
      </c>
      <c r="C692" s="112" t="s">
        <v>1440</v>
      </c>
      <c r="D692" s="114">
        <v>14317.6</v>
      </c>
      <c r="E692" s="114">
        <v>4586.2</v>
      </c>
      <c r="F692" s="114">
        <v>0</v>
      </c>
      <c r="G692" s="114">
        <v>0</v>
      </c>
      <c r="H692" s="114">
        <v>9731.4</v>
      </c>
      <c r="I692" s="114">
        <v>0</v>
      </c>
      <c r="J692" s="114">
        <v>0</v>
      </c>
      <c r="K692" s="114">
        <v>0</v>
      </c>
      <c r="L692" s="114">
        <v>0</v>
      </c>
      <c r="M692" s="114">
        <v>0</v>
      </c>
      <c r="N692" s="114">
        <f t="shared" si="14"/>
        <v>14317.6</v>
      </c>
      <c r="O692" s="115"/>
      <c r="P692" s="88" t="s">
        <v>1440</v>
      </c>
      <c r="Q692" s="88" t="s">
        <v>51</v>
      </c>
      <c r="R692" s="88" t="s">
        <v>51</v>
      </c>
      <c r="S692" s="88" t="s">
        <v>51</v>
      </c>
    </row>
    <row r="693" spans="1:19" ht="26.4" x14ac:dyDescent="0.25">
      <c r="A693" s="120" t="s">
        <v>1441</v>
      </c>
      <c r="B693" s="107"/>
      <c r="C693" s="121" t="s">
        <v>1442</v>
      </c>
      <c r="D693" s="105">
        <v>4034477.7</v>
      </c>
      <c r="E693" s="105">
        <v>227769.7</v>
      </c>
      <c r="F693" s="105">
        <v>130018.6</v>
      </c>
      <c r="G693" s="105">
        <v>12723.5</v>
      </c>
      <c r="H693" s="105">
        <v>3806708</v>
      </c>
      <c r="I693" s="105">
        <v>1062281.5</v>
      </c>
      <c r="J693" s="105">
        <v>3489.8</v>
      </c>
      <c r="K693" s="105">
        <v>143.19999999999999</v>
      </c>
      <c r="L693" s="105">
        <v>1422.1000000000001</v>
      </c>
      <c r="M693" s="105">
        <v>1058791.7</v>
      </c>
      <c r="N693" s="122">
        <f t="shared" si="14"/>
        <v>5096759.2</v>
      </c>
    </row>
    <row r="694" spans="1:19" ht="13.8" x14ac:dyDescent="0.25">
      <c r="A694" s="107" t="s">
        <v>1443</v>
      </c>
      <c r="B694" s="107"/>
      <c r="C694" s="108" t="s">
        <v>1442</v>
      </c>
      <c r="D694" s="187">
        <v>4034477.7</v>
      </c>
      <c r="E694" s="187">
        <v>227769.7</v>
      </c>
      <c r="F694" s="187">
        <v>130018.6</v>
      </c>
      <c r="G694" s="187">
        <v>12723.5</v>
      </c>
      <c r="H694" s="187">
        <v>3806708</v>
      </c>
      <c r="I694" s="187">
        <v>1062281.5</v>
      </c>
      <c r="J694" s="187">
        <v>3489.8</v>
      </c>
      <c r="K694" s="187">
        <v>143.19999999999999</v>
      </c>
      <c r="L694" s="187">
        <v>1422.1000000000001</v>
      </c>
      <c r="M694" s="187">
        <v>1058791.7</v>
      </c>
      <c r="N694" s="110">
        <f t="shared" si="14"/>
        <v>5096759.2</v>
      </c>
    </row>
    <row r="695" spans="1:19" ht="39.6" x14ac:dyDescent="0.25">
      <c r="A695" s="111" t="s">
        <v>1444</v>
      </c>
      <c r="B695" s="111" t="s">
        <v>107</v>
      </c>
      <c r="C695" s="112" t="s">
        <v>1445</v>
      </c>
      <c r="D695" s="118">
        <v>117548</v>
      </c>
      <c r="E695" s="118">
        <v>117548</v>
      </c>
      <c r="F695" s="118">
        <v>67957.399999999994</v>
      </c>
      <c r="G695" s="118">
        <v>2550</v>
      </c>
      <c r="H695" s="118">
        <v>0</v>
      </c>
      <c r="I695" s="118">
        <v>2081.9</v>
      </c>
      <c r="J695" s="118">
        <v>1778.7</v>
      </c>
      <c r="K695" s="118">
        <v>0</v>
      </c>
      <c r="L695" s="118">
        <v>1327.2</v>
      </c>
      <c r="M695" s="118">
        <v>303.2</v>
      </c>
      <c r="N695" s="114">
        <f t="shared" si="14"/>
        <v>119629.9</v>
      </c>
      <c r="O695" s="115"/>
      <c r="P695" s="88" t="s">
        <v>1445</v>
      </c>
      <c r="Q695" s="88" t="s">
        <v>51</v>
      </c>
      <c r="R695" s="88" t="s">
        <v>51</v>
      </c>
      <c r="S695" s="88" t="s">
        <v>51</v>
      </c>
    </row>
    <row r="696" spans="1:19" ht="39.6" x14ac:dyDescent="0.25">
      <c r="A696" s="111" t="s">
        <v>1446</v>
      </c>
      <c r="B696" s="111" t="s">
        <v>107</v>
      </c>
      <c r="C696" s="112" t="s">
        <v>1447</v>
      </c>
      <c r="D696" s="188">
        <v>3401987.2</v>
      </c>
      <c r="E696" s="188">
        <v>0</v>
      </c>
      <c r="F696" s="188">
        <v>0</v>
      </c>
      <c r="G696" s="188">
        <v>0</v>
      </c>
      <c r="H696" s="188">
        <v>3401987.2</v>
      </c>
      <c r="I696" s="188">
        <v>1052413.5</v>
      </c>
      <c r="J696" s="188">
        <v>0</v>
      </c>
      <c r="K696" s="188">
        <v>0</v>
      </c>
      <c r="L696" s="188">
        <v>0</v>
      </c>
      <c r="M696" s="188">
        <v>1052413.5</v>
      </c>
      <c r="N696" s="114">
        <f t="shared" si="14"/>
        <v>4454400.7</v>
      </c>
      <c r="O696" s="115"/>
      <c r="P696" s="88" t="s">
        <v>1447</v>
      </c>
      <c r="Q696" s="88" t="s">
        <v>51</v>
      </c>
      <c r="R696" s="88" t="s">
        <v>51</v>
      </c>
      <c r="S696" s="88" t="s">
        <v>51</v>
      </c>
    </row>
    <row r="697" spans="1:19" ht="26.4" x14ac:dyDescent="0.25">
      <c r="A697" s="111" t="s">
        <v>1448</v>
      </c>
      <c r="B697" s="111" t="s">
        <v>166</v>
      </c>
      <c r="C697" s="112" t="s">
        <v>1449</v>
      </c>
      <c r="D697" s="118">
        <v>5490.1</v>
      </c>
      <c r="E697" s="118">
        <v>5490.1</v>
      </c>
      <c r="F697" s="118">
        <v>0</v>
      </c>
      <c r="G697" s="118">
        <v>0</v>
      </c>
      <c r="H697" s="118">
        <v>0</v>
      </c>
      <c r="I697" s="118">
        <v>40</v>
      </c>
      <c r="J697" s="118">
        <v>40</v>
      </c>
      <c r="K697" s="118">
        <v>0</v>
      </c>
      <c r="L697" s="118">
        <v>0</v>
      </c>
      <c r="M697" s="118">
        <v>0</v>
      </c>
      <c r="N697" s="114">
        <f t="shared" si="14"/>
        <v>5530.1</v>
      </c>
      <c r="O697" s="115"/>
      <c r="P697" s="88" t="s">
        <v>1449</v>
      </c>
      <c r="Q697" s="88" t="s">
        <v>51</v>
      </c>
      <c r="R697" s="88" t="s">
        <v>51</v>
      </c>
      <c r="S697" s="88" t="s">
        <v>51</v>
      </c>
    </row>
    <row r="698" spans="1:19" ht="30" customHeight="1" x14ac:dyDescent="0.25">
      <c r="A698" s="111" t="s">
        <v>1450</v>
      </c>
      <c r="B698" s="111" t="s">
        <v>116</v>
      </c>
      <c r="C698" s="112" t="s">
        <v>1451</v>
      </c>
      <c r="D698" s="188">
        <v>92076.6</v>
      </c>
      <c r="E698" s="188">
        <v>92076.6</v>
      </c>
      <c r="F698" s="188">
        <v>51779.1</v>
      </c>
      <c r="G698" s="188">
        <v>10099.5</v>
      </c>
      <c r="H698" s="188">
        <v>0</v>
      </c>
      <c r="I698" s="188">
        <v>2350</v>
      </c>
      <c r="J698" s="188">
        <v>1310</v>
      </c>
      <c r="K698" s="188">
        <v>0</v>
      </c>
      <c r="L698" s="188">
        <v>0</v>
      </c>
      <c r="M698" s="188">
        <v>1040</v>
      </c>
      <c r="N698" s="114">
        <f t="shared" si="14"/>
        <v>94426.6</v>
      </c>
      <c r="O698" s="115"/>
      <c r="P698" s="88" t="s">
        <v>1451</v>
      </c>
      <c r="Q698" s="88" t="s">
        <v>51</v>
      </c>
      <c r="R698" s="88" t="s">
        <v>51</v>
      </c>
      <c r="S698" s="88" t="s">
        <v>51</v>
      </c>
    </row>
    <row r="699" spans="1:19" ht="52.8" x14ac:dyDescent="0.25">
      <c r="A699" s="111" t="s">
        <v>1452</v>
      </c>
      <c r="B699" s="111" t="s">
        <v>285</v>
      </c>
      <c r="C699" s="112" t="s">
        <v>1453</v>
      </c>
      <c r="D699" s="118">
        <v>47403.3</v>
      </c>
      <c r="E699" s="118">
        <v>0</v>
      </c>
      <c r="F699" s="118">
        <v>0</v>
      </c>
      <c r="G699" s="118">
        <v>0</v>
      </c>
      <c r="H699" s="118">
        <v>47403.3</v>
      </c>
      <c r="I699" s="118">
        <v>5000</v>
      </c>
      <c r="J699" s="118">
        <v>0</v>
      </c>
      <c r="K699" s="118">
        <v>0</v>
      </c>
      <c r="L699" s="118">
        <v>0</v>
      </c>
      <c r="M699" s="118">
        <v>5000</v>
      </c>
      <c r="N699" s="114">
        <f t="shared" si="14"/>
        <v>52403.3</v>
      </c>
      <c r="O699" s="115"/>
      <c r="P699" s="88" t="s">
        <v>1453</v>
      </c>
      <c r="Q699" s="88" t="s">
        <v>51</v>
      </c>
      <c r="R699" s="88" t="s">
        <v>51</v>
      </c>
      <c r="S699" s="88" t="s">
        <v>51</v>
      </c>
    </row>
    <row r="700" spans="1:19" ht="57" customHeight="1" x14ac:dyDescent="0.25">
      <c r="A700" s="111" t="s">
        <v>1454</v>
      </c>
      <c r="B700" s="111" t="s">
        <v>110</v>
      </c>
      <c r="C700" s="112" t="s">
        <v>1455</v>
      </c>
      <c r="D700" s="188">
        <v>12655</v>
      </c>
      <c r="E700" s="188">
        <v>12655</v>
      </c>
      <c r="F700" s="188">
        <v>10282.1</v>
      </c>
      <c r="G700" s="188">
        <v>74</v>
      </c>
      <c r="H700" s="188">
        <v>0</v>
      </c>
      <c r="I700" s="188">
        <v>396.1</v>
      </c>
      <c r="J700" s="188">
        <v>361.1</v>
      </c>
      <c r="K700" s="188">
        <v>143.19999999999999</v>
      </c>
      <c r="L700" s="188">
        <v>94.9</v>
      </c>
      <c r="M700" s="188">
        <v>35</v>
      </c>
      <c r="N700" s="114">
        <f t="shared" si="14"/>
        <v>13051.1</v>
      </c>
      <c r="O700" s="115"/>
      <c r="P700" s="88" t="s">
        <v>1455</v>
      </c>
      <c r="Q700" s="88" t="s">
        <v>51</v>
      </c>
      <c r="R700" s="88" t="s">
        <v>51</v>
      </c>
      <c r="S700" s="88" t="s">
        <v>51</v>
      </c>
    </row>
    <row r="701" spans="1:19" ht="33.75" customHeight="1" x14ac:dyDescent="0.25">
      <c r="A701" s="111" t="s">
        <v>1456</v>
      </c>
      <c r="B701" s="111" t="s">
        <v>107</v>
      </c>
      <c r="C701" s="112" t="s">
        <v>1457</v>
      </c>
      <c r="D701" s="118">
        <v>357317.5</v>
      </c>
      <c r="E701" s="118">
        <v>0</v>
      </c>
      <c r="F701" s="118">
        <v>0</v>
      </c>
      <c r="G701" s="118">
        <v>0</v>
      </c>
      <c r="H701" s="118">
        <v>357317.5</v>
      </c>
      <c r="I701" s="118">
        <v>0</v>
      </c>
      <c r="J701" s="118">
        <v>0</v>
      </c>
      <c r="K701" s="118">
        <v>0</v>
      </c>
      <c r="L701" s="118">
        <v>0</v>
      </c>
      <c r="M701" s="118">
        <v>0</v>
      </c>
      <c r="N701" s="114">
        <f t="shared" si="14"/>
        <v>357317.5</v>
      </c>
      <c r="O701" s="115"/>
      <c r="P701" s="88" t="s">
        <v>1457</v>
      </c>
      <c r="Q701" s="88" t="s">
        <v>51</v>
      </c>
      <c r="R701" s="88" t="s">
        <v>51</v>
      </c>
      <c r="S701" s="88" t="s">
        <v>51</v>
      </c>
    </row>
    <row r="702" spans="1:19" ht="26.4" x14ac:dyDescent="0.25">
      <c r="A702" s="120" t="s">
        <v>1458</v>
      </c>
      <c r="B702" s="107"/>
      <c r="C702" s="121" t="s">
        <v>1459</v>
      </c>
      <c r="D702" s="186">
        <v>215281.2</v>
      </c>
      <c r="E702" s="186">
        <v>51722.6</v>
      </c>
      <c r="F702" s="186">
        <v>33492.699999999997</v>
      </c>
      <c r="G702" s="186">
        <v>2661.7000000000003</v>
      </c>
      <c r="H702" s="186">
        <v>163558.6</v>
      </c>
      <c r="I702" s="186">
        <v>32298.2</v>
      </c>
      <c r="J702" s="186">
        <v>24950.100000000002</v>
      </c>
      <c r="K702" s="186">
        <v>15729.5</v>
      </c>
      <c r="L702" s="186">
        <v>2501.9</v>
      </c>
      <c r="M702" s="186">
        <v>7348.1</v>
      </c>
      <c r="N702" s="122">
        <f t="shared" si="14"/>
        <v>247579.40000000002</v>
      </c>
    </row>
    <row r="703" spans="1:19" ht="27.6" x14ac:dyDescent="0.25">
      <c r="A703" s="107" t="s">
        <v>1460</v>
      </c>
      <c r="B703" s="107"/>
      <c r="C703" s="108" t="s">
        <v>1459</v>
      </c>
      <c r="D703" s="134">
        <v>215281.2</v>
      </c>
      <c r="E703" s="134">
        <v>51722.6</v>
      </c>
      <c r="F703" s="134">
        <v>33492.699999999997</v>
      </c>
      <c r="G703" s="134">
        <v>2661.7000000000003</v>
      </c>
      <c r="H703" s="134">
        <v>163558.6</v>
      </c>
      <c r="I703" s="134">
        <v>32298.2</v>
      </c>
      <c r="J703" s="134">
        <v>24950.100000000002</v>
      </c>
      <c r="K703" s="134">
        <v>15729.5</v>
      </c>
      <c r="L703" s="134">
        <v>2501.9</v>
      </c>
      <c r="M703" s="134">
        <v>7348.1</v>
      </c>
      <c r="N703" s="110">
        <f t="shared" si="14"/>
        <v>247579.40000000002</v>
      </c>
    </row>
    <row r="704" spans="1:19" ht="39.6" x14ac:dyDescent="0.25">
      <c r="A704" s="111" t="s">
        <v>1461</v>
      </c>
      <c r="B704" s="111" t="s">
        <v>514</v>
      </c>
      <c r="C704" s="112" t="s">
        <v>1462</v>
      </c>
      <c r="D704" s="188">
        <v>22414.5</v>
      </c>
      <c r="E704" s="188">
        <v>22414.5</v>
      </c>
      <c r="F704" s="188">
        <v>11024.7</v>
      </c>
      <c r="G704" s="188">
        <v>1211.5</v>
      </c>
      <c r="H704" s="188">
        <v>0</v>
      </c>
      <c r="I704" s="188">
        <v>1830</v>
      </c>
      <c r="J704" s="188">
        <v>1690</v>
      </c>
      <c r="K704" s="188">
        <v>473.6</v>
      </c>
      <c r="L704" s="188">
        <v>252.6</v>
      </c>
      <c r="M704" s="188">
        <v>140</v>
      </c>
      <c r="N704" s="114">
        <f t="shared" si="14"/>
        <v>24244.5</v>
      </c>
      <c r="O704" s="115"/>
      <c r="P704" s="88" t="s">
        <v>1462</v>
      </c>
      <c r="Q704" s="88" t="s">
        <v>51</v>
      </c>
      <c r="R704" s="88" t="s">
        <v>51</v>
      </c>
      <c r="S704" s="88" t="s">
        <v>51</v>
      </c>
    </row>
    <row r="705" spans="1:19" ht="34.5" customHeight="1" x14ac:dyDescent="0.25">
      <c r="A705" s="111" t="s">
        <v>1463</v>
      </c>
      <c r="B705" s="111" t="s">
        <v>107</v>
      </c>
      <c r="C705" s="112" t="s">
        <v>1464</v>
      </c>
      <c r="D705" s="118">
        <v>163558.6</v>
      </c>
      <c r="E705" s="118">
        <v>0</v>
      </c>
      <c r="F705" s="118">
        <v>0</v>
      </c>
      <c r="G705" s="118">
        <v>0</v>
      </c>
      <c r="H705" s="118">
        <v>163558.6</v>
      </c>
      <c r="I705" s="118">
        <v>6743.1</v>
      </c>
      <c r="J705" s="118">
        <v>0</v>
      </c>
      <c r="K705" s="118">
        <v>0</v>
      </c>
      <c r="L705" s="118">
        <v>0</v>
      </c>
      <c r="M705" s="118">
        <v>6743.1</v>
      </c>
      <c r="N705" s="114">
        <f t="shared" si="14"/>
        <v>170301.7</v>
      </c>
      <c r="O705" s="115"/>
      <c r="P705" s="88" t="s">
        <v>1464</v>
      </c>
      <c r="Q705" s="88" t="s">
        <v>51</v>
      </c>
      <c r="R705" s="88" t="s">
        <v>51</v>
      </c>
      <c r="S705" s="88" t="s">
        <v>51</v>
      </c>
    </row>
    <row r="706" spans="1:19" ht="52.8" x14ac:dyDescent="0.25">
      <c r="A706" s="111" t="s">
        <v>1465</v>
      </c>
      <c r="B706" s="111" t="s">
        <v>110</v>
      </c>
      <c r="C706" s="112" t="s">
        <v>1466</v>
      </c>
      <c r="D706" s="188">
        <v>29308.100000000002</v>
      </c>
      <c r="E706" s="188">
        <v>29308.100000000002</v>
      </c>
      <c r="F706" s="188">
        <v>22468</v>
      </c>
      <c r="G706" s="188">
        <v>1450.2</v>
      </c>
      <c r="H706" s="188">
        <v>0</v>
      </c>
      <c r="I706" s="188">
        <v>23725.100000000002</v>
      </c>
      <c r="J706" s="188">
        <v>23260.100000000002</v>
      </c>
      <c r="K706" s="188">
        <v>15255.9</v>
      </c>
      <c r="L706" s="188">
        <v>2249.3000000000002</v>
      </c>
      <c r="M706" s="188">
        <v>465</v>
      </c>
      <c r="N706" s="114">
        <f t="shared" si="14"/>
        <v>53033.200000000004</v>
      </c>
      <c r="O706" s="115"/>
      <c r="P706" s="88" t="s">
        <v>1466</v>
      </c>
      <c r="Q706" s="88" t="s">
        <v>51</v>
      </c>
      <c r="R706" s="88" t="s">
        <v>51</v>
      </c>
      <c r="S706" s="88" t="s">
        <v>51</v>
      </c>
    </row>
    <row r="707" spans="1:19" ht="26.4" x14ac:dyDescent="0.25">
      <c r="A707" s="120" t="s">
        <v>1467</v>
      </c>
      <c r="B707" s="107"/>
      <c r="C707" s="121" t="s">
        <v>1468</v>
      </c>
      <c r="D707" s="105">
        <v>3176563</v>
      </c>
      <c r="E707" s="105">
        <v>2411269.4</v>
      </c>
      <c r="F707" s="105">
        <v>814415.9</v>
      </c>
      <c r="G707" s="105">
        <v>119797.7</v>
      </c>
      <c r="H707" s="105">
        <v>765293.6</v>
      </c>
      <c r="I707" s="105">
        <v>179165.80000000002</v>
      </c>
      <c r="J707" s="105">
        <v>91797.1</v>
      </c>
      <c r="K707" s="105">
        <v>12369</v>
      </c>
      <c r="L707" s="105">
        <v>16578.2</v>
      </c>
      <c r="M707" s="105">
        <v>87368.7</v>
      </c>
      <c r="N707" s="122">
        <f t="shared" si="14"/>
        <v>3355728.8</v>
      </c>
    </row>
    <row r="708" spans="1:19" ht="27.6" x14ac:dyDescent="0.25">
      <c r="A708" s="107" t="s">
        <v>1469</v>
      </c>
      <c r="B708" s="107"/>
      <c r="C708" s="108" t="s">
        <v>1468</v>
      </c>
      <c r="D708" s="187">
        <v>3176563</v>
      </c>
      <c r="E708" s="187">
        <v>2411269.4</v>
      </c>
      <c r="F708" s="187">
        <v>814415.9</v>
      </c>
      <c r="G708" s="187">
        <v>119797.7</v>
      </c>
      <c r="H708" s="187">
        <v>765293.6</v>
      </c>
      <c r="I708" s="187">
        <v>179165.80000000002</v>
      </c>
      <c r="J708" s="187">
        <v>91797.1</v>
      </c>
      <c r="K708" s="187">
        <v>12369</v>
      </c>
      <c r="L708" s="187">
        <v>16578.2</v>
      </c>
      <c r="M708" s="187">
        <v>87368.7</v>
      </c>
      <c r="N708" s="110">
        <f t="shared" si="14"/>
        <v>3355728.8</v>
      </c>
    </row>
    <row r="709" spans="1:19" ht="39.6" x14ac:dyDescent="0.25">
      <c r="A709" s="111" t="s">
        <v>1470</v>
      </c>
      <c r="B709" s="111" t="s">
        <v>1471</v>
      </c>
      <c r="C709" s="112" t="s">
        <v>1472</v>
      </c>
      <c r="D709" s="118">
        <v>436907.5</v>
      </c>
      <c r="E709" s="118">
        <v>0</v>
      </c>
      <c r="F709" s="118">
        <v>0</v>
      </c>
      <c r="G709" s="118">
        <v>0</v>
      </c>
      <c r="H709" s="118">
        <v>436907.5</v>
      </c>
      <c r="I709" s="118">
        <v>84119.900000000009</v>
      </c>
      <c r="J709" s="118">
        <v>0</v>
      </c>
      <c r="K709" s="118">
        <v>0</v>
      </c>
      <c r="L709" s="118">
        <v>0</v>
      </c>
      <c r="M709" s="118">
        <v>84119.900000000009</v>
      </c>
      <c r="N709" s="114">
        <f t="shared" si="14"/>
        <v>521027.4</v>
      </c>
      <c r="O709" s="115"/>
      <c r="P709" s="88" t="s">
        <v>1472</v>
      </c>
      <c r="Q709" s="88" t="s">
        <v>51</v>
      </c>
      <c r="R709" s="88" t="s">
        <v>51</v>
      </c>
      <c r="S709" s="88" t="s">
        <v>51</v>
      </c>
    </row>
    <row r="710" spans="1:19" ht="105.6" x14ac:dyDescent="0.25">
      <c r="A710" s="111" t="s">
        <v>1473</v>
      </c>
      <c r="B710" s="111" t="s">
        <v>618</v>
      </c>
      <c r="C710" s="112" t="s">
        <v>1474</v>
      </c>
      <c r="D710" s="188">
        <v>1788775.1</v>
      </c>
      <c r="E710" s="188">
        <v>1713709.3</v>
      </c>
      <c r="F710" s="188">
        <v>802070.1</v>
      </c>
      <c r="G710" s="188">
        <v>119358</v>
      </c>
      <c r="H710" s="188">
        <v>75065.8</v>
      </c>
      <c r="I710" s="188">
        <v>66177.3</v>
      </c>
      <c r="J710" s="188">
        <v>63478.5</v>
      </c>
      <c r="K710" s="188">
        <v>12369</v>
      </c>
      <c r="L710" s="188">
        <v>16578.2</v>
      </c>
      <c r="M710" s="188">
        <v>2698.8</v>
      </c>
      <c r="N710" s="114">
        <f t="shared" si="14"/>
        <v>1854952.4000000001</v>
      </c>
      <c r="O710" s="115"/>
      <c r="P710" s="88" t="s">
        <v>1474</v>
      </c>
      <c r="Q710" s="88" t="s">
        <v>51</v>
      </c>
      <c r="R710" s="88" t="s">
        <v>51</v>
      </c>
      <c r="S710" s="88" t="s">
        <v>51</v>
      </c>
    </row>
    <row r="711" spans="1:19" ht="39.6" x14ac:dyDescent="0.25">
      <c r="A711" s="111" t="s">
        <v>1475</v>
      </c>
      <c r="B711" s="111" t="s">
        <v>1471</v>
      </c>
      <c r="C711" s="112" t="s">
        <v>1476</v>
      </c>
      <c r="D711" s="118">
        <v>21120.400000000001</v>
      </c>
      <c r="E711" s="118">
        <v>21120.400000000001</v>
      </c>
      <c r="F711" s="118">
        <v>12345.800000000001</v>
      </c>
      <c r="G711" s="118">
        <v>439.7</v>
      </c>
      <c r="H711" s="118">
        <v>0</v>
      </c>
      <c r="I711" s="118">
        <v>30</v>
      </c>
      <c r="J711" s="118">
        <v>30</v>
      </c>
      <c r="K711" s="118">
        <v>0</v>
      </c>
      <c r="L711" s="118">
        <v>0</v>
      </c>
      <c r="M711" s="118">
        <v>0</v>
      </c>
      <c r="N711" s="114">
        <f t="shared" si="14"/>
        <v>21150.400000000001</v>
      </c>
      <c r="O711" s="115"/>
      <c r="P711" s="88" t="s">
        <v>1476</v>
      </c>
      <c r="Q711" s="88" t="s">
        <v>51</v>
      </c>
      <c r="R711" s="88" t="s">
        <v>51</v>
      </c>
      <c r="S711" s="88" t="s">
        <v>51</v>
      </c>
    </row>
    <row r="712" spans="1:19" ht="79.5" customHeight="1" x14ac:dyDescent="0.25">
      <c r="A712" s="111" t="s">
        <v>1477</v>
      </c>
      <c r="B712" s="111" t="s">
        <v>604</v>
      </c>
      <c r="C712" s="112" t="s">
        <v>1478</v>
      </c>
      <c r="D712" s="123">
        <v>763439.70000000007</v>
      </c>
      <c r="E712" s="123">
        <v>676439.70000000007</v>
      </c>
      <c r="F712" s="123">
        <v>0</v>
      </c>
      <c r="G712" s="123">
        <v>0</v>
      </c>
      <c r="H712" s="123">
        <v>87000</v>
      </c>
      <c r="I712" s="123">
        <v>28838.600000000002</v>
      </c>
      <c r="J712" s="123">
        <v>28288.600000000002</v>
      </c>
      <c r="K712" s="123">
        <v>0</v>
      </c>
      <c r="L712" s="123">
        <v>0</v>
      </c>
      <c r="M712" s="123">
        <v>550</v>
      </c>
      <c r="N712" s="114">
        <f t="shared" si="14"/>
        <v>792278.3</v>
      </c>
      <c r="O712" s="115"/>
      <c r="P712" s="88" t="s">
        <v>1478</v>
      </c>
      <c r="Q712" s="88" t="s">
        <v>51</v>
      </c>
      <c r="R712" s="88" t="s">
        <v>51</v>
      </c>
      <c r="S712" s="88" t="s">
        <v>51</v>
      </c>
    </row>
    <row r="713" spans="1:19" ht="80.25" customHeight="1" x14ac:dyDescent="0.25">
      <c r="A713" s="111" t="s">
        <v>1479</v>
      </c>
      <c r="B713" s="111" t="s">
        <v>618</v>
      </c>
      <c r="C713" s="112" t="s">
        <v>1480</v>
      </c>
      <c r="D713" s="114">
        <v>90000</v>
      </c>
      <c r="E713" s="114">
        <v>0</v>
      </c>
      <c r="F713" s="114">
        <v>0</v>
      </c>
      <c r="G713" s="114">
        <v>0</v>
      </c>
      <c r="H713" s="114">
        <v>90000</v>
      </c>
      <c r="I713" s="114">
        <v>0</v>
      </c>
      <c r="J713" s="114">
        <v>0</v>
      </c>
      <c r="K713" s="114">
        <v>0</v>
      </c>
      <c r="L713" s="114">
        <v>0</v>
      </c>
      <c r="M713" s="114">
        <v>0</v>
      </c>
      <c r="N713" s="114">
        <f t="shared" si="14"/>
        <v>90000</v>
      </c>
      <c r="O713" s="115"/>
      <c r="P713" s="88" t="s">
        <v>1480</v>
      </c>
      <c r="Q713" s="88" t="s">
        <v>51</v>
      </c>
      <c r="R713" s="88" t="s">
        <v>51</v>
      </c>
      <c r="S713" s="88" t="s">
        <v>51</v>
      </c>
    </row>
    <row r="714" spans="1:19" ht="72.75" customHeight="1" x14ac:dyDescent="0.25">
      <c r="A714" s="111" t="s">
        <v>1481</v>
      </c>
      <c r="B714" s="111" t="s">
        <v>618</v>
      </c>
      <c r="C714" s="112" t="s">
        <v>1482</v>
      </c>
      <c r="D714" s="114">
        <v>76320.3</v>
      </c>
      <c r="E714" s="114">
        <v>0</v>
      </c>
      <c r="F714" s="114">
        <v>0</v>
      </c>
      <c r="G714" s="114">
        <v>0</v>
      </c>
      <c r="H714" s="114">
        <v>76320.3</v>
      </c>
      <c r="I714" s="114">
        <v>0</v>
      </c>
      <c r="J714" s="114">
        <v>0</v>
      </c>
      <c r="K714" s="114">
        <v>0</v>
      </c>
      <c r="L714" s="114">
        <v>0</v>
      </c>
      <c r="M714" s="114">
        <v>0</v>
      </c>
      <c r="N714" s="114">
        <f t="shared" si="14"/>
        <v>76320.3</v>
      </c>
      <c r="O714" s="115"/>
      <c r="P714" s="88" t="s">
        <v>1483</v>
      </c>
      <c r="Q714" s="88" t="s">
        <v>51</v>
      </c>
      <c r="R714" s="88" t="s">
        <v>51</v>
      </c>
      <c r="S714" s="88" t="s">
        <v>51</v>
      </c>
    </row>
    <row r="715" spans="1:19" ht="33" customHeight="1" x14ac:dyDescent="0.25">
      <c r="A715" s="120" t="s">
        <v>1484</v>
      </c>
      <c r="B715" s="107"/>
      <c r="C715" s="121" t="s">
        <v>1485</v>
      </c>
      <c r="D715" s="105">
        <v>36376.400000000001</v>
      </c>
      <c r="E715" s="105">
        <v>16351.6</v>
      </c>
      <c r="F715" s="105">
        <v>8717.1</v>
      </c>
      <c r="G715" s="105">
        <v>557.70000000000005</v>
      </c>
      <c r="H715" s="105">
        <v>20024.8</v>
      </c>
      <c r="I715" s="105">
        <v>0</v>
      </c>
      <c r="J715" s="105">
        <v>0</v>
      </c>
      <c r="K715" s="105">
        <v>0</v>
      </c>
      <c r="L715" s="105">
        <v>0</v>
      </c>
      <c r="M715" s="105">
        <v>0</v>
      </c>
      <c r="N715" s="122">
        <f t="shared" si="14"/>
        <v>36376.400000000001</v>
      </c>
    </row>
    <row r="716" spans="1:19" ht="29.25" customHeight="1" x14ac:dyDescent="0.25">
      <c r="A716" s="107" t="s">
        <v>1486</v>
      </c>
      <c r="B716" s="107"/>
      <c r="C716" s="108" t="s">
        <v>1485</v>
      </c>
      <c r="D716" s="189">
        <v>36376.400000000001</v>
      </c>
      <c r="E716" s="189">
        <v>16351.6</v>
      </c>
      <c r="F716" s="189">
        <v>8717.1</v>
      </c>
      <c r="G716" s="189">
        <v>557.70000000000005</v>
      </c>
      <c r="H716" s="189">
        <v>20024.8</v>
      </c>
      <c r="I716" s="189">
        <v>0</v>
      </c>
      <c r="J716" s="189">
        <v>0</v>
      </c>
      <c r="K716" s="189">
        <v>0</v>
      </c>
      <c r="L716" s="189">
        <v>0</v>
      </c>
      <c r="M716" s="189">
        <v>0</v>
      </c>
      <c r="N716" s="110">
        <f t="shared" si="14"/>
        <v>36376.400000000001</v>
      </c>
    </row>
    <row r="717" spans="1:19" ht="39.6" x14ac:dyDescent="0.25">
      <c r="A717" s="111" t="s">
        <v>1487</v>
      </c>
      <c r="B717" s="111" t="s">
        <v>1224</v>
      </c>
      <c r="C717" s="112" t="s">
        <v>1488</v>
      </c>
      <c r="D717" s="118">
        <v>16351.6</v>
      </c>
      <c r="E717" s="118">
        <v>16351.6</v>
      </c>
      <c r="F717" s="118">
        <v>8717.1</v>
      </c>
      <c r="G717" s="118">
        <v>557.70000000000005</v>
      </c>
      <c r="H717" s="118">
        <v>0</v>
      </c>
      <c r="I717" s="118">
        <v>0</v>
      </c>
      <c r="J717" s="118">
        <v>0</v>
      </c>
      <c r="K717" s="118">
        <v>0</v>
      </c>
      <c r="L717" s="118">
        <v>0</v>
      </c>
      <c r="M717" s="118">
        <v>0</v>
      </c>
      <c r="N717" s="114">
        <f t="shared" si="14"/>
        <v>16351.6</v>
      </c>
      <c r="O717" s="115"/>
      <c r="P717" s="88" t="s">
        <v>1488</v>
      </c>
      <c r="Q717" s="88" t="s">
        <v>51</v>
      </c>
      <c r="R717" s="88" t="s">
        <v>51</v>
      </c>
      <c r="S717" s="88" t="s">
        <v>51</v>
      </c>
    </row>
    <row r="718" spans="1:19" ht="27.75" customHeight="1" x14ac:dyDescent="0.25">
      <c r="A718" s="111" t="s">
        <v>1489</v>
      </c>
      <c r="B718" s="111" t="s">
        <v>107</v>
      </c>
      <c r="C718" s="112" t="s">
        <v>1490</v>
      </c>
      <c r="D718" s="188">
        <v>20024.8</v>
      </c>
      <c r="E718" s="188">
        <v>0</v>
      </c>
      <c r="F718" s="188">
        <v>0</v>
      </c>
      <c r="G718" s="188">
        <v>0</v>
      </c>
      <c r="H718" s="188">
        <v>20024.8</v>
      </c>
      <c r="I718" s="188">
        <v>0</v>
      </c>
      <c r="J718" s="188">
        <v>0</v>
      </c>
      <c r="K718" s="188">
        <v>0</v>
      </c>
      <c r="L718" s="188">
        <v>0</v>
      </c>
      <c r="M718" s="188">
        <v>0</v>
      </c>
      <c r="N718" s="114">
        <f t="shared" si="14"/>
        <v>20024.8</v>
      </c>
      <c r="O718" s="115"/>
      <c r="P718" s="88" t="s">
        <v>1490</v>
      </c>
      <c r="Q718" s="88" t="s">
        <v>51</v>
      </c>
      <c r="R718" s="88" t="s">
        <v>51</v>
      </c>
      <c r="S718" s="88" t="s">
        <v>51</v>
      </c>
    </row>
    <row r="719" spans="1:19" ht="29.25" customHeight="1" x14ac:dyDescent="0.25">
      <c r="A719" s="120" t="s">
        <v>1491</v>
      </c>
      <c r="B719" s="107"/>
      <c r="C719" s="121" t="s">
        <v>1492</v>
      </c>
      <c r="D719" s="105">
        <v>68349.100000000006</v>
      </c>
      <c r="E719" s="105">
        <v>19425.599999999999</v>
      </c>
      <c r="F719" s="105">
        <v>10484.700000000001</v>
      </c>
      <c r="G719" s="105">
        <v>481.5</v>
      </c>
      <c r="H719" s="105">
        <v>48923.5</v>
      </c>
      <c r="I719" s="105">
        <v>6822.8</v>
      </c>
      <c r="J719" s="105">
        <v>1502.7</v>
      </c>
      <c r="K719" s="105">
        <v>162.5</v>
      </c>
      <c r="L719" s="105">
        <v>267.10000000000002</v>
      </c>
      <c r="M719" s="105">
        <v>5320.1</v>
      </c>
      <c r="N719" s="122">
        <f t="shared" si="14"/>
        <v>75171.900000000009</v>
      </c>
    </row>
    <row r="720" spans="1:19" ht="27.6" x14ac:dyDescent="0.25">
      <c r="A720" s="107" t="s">
        <v>1493</v>
      </c>
      <c r="B720" s="107"/>
      <c r="C720" s="108" t="s">
        <v>1492</v>
      </c>
      <c r="D720" s="187">
        <v>68349.100000000006</v>
      </c>
      <c r="E720" s="187">
        <v>19425.599999999999</v>
      </c>
      <c r="F720" s="187">
        <v>10484.700000000001</v>
      </c>
      <c r="G720" s="187">
        <v>481.5</v>
      </c>
      <c r="H720" s="187">
        <v>48923.5</v>
      </c>
      <c r="I720" s="187">
        <v>6822.8</v>
      </c>
      <c r="J720" s="187">
        <v>1502.7</v>
      </c>
      <c r="K720" s="187">
        <v>162.5</v>
      </c>
      <c r="L720" s="187">
        <v>267.10000000000002</v>
      </c>
      <c r="M720" s="187">
        <v>5320.1</v>
      </c>
      <c r="N720" s="110">
        <f t="shared" ref="N720:N783" si="15">I720+D720</f>
        <v>75171.900000000009</v>
      </c>
    </row>
    <row r="721" spans="1:19" ht="39.6" x14ac:dyDescent="0.25">
      <c r="A721" s="111" t="s">
        <v>1494</v>
      </c>
      <c r="B721" s="111" t="s">
        <v>231</v>
      </c>
      <c r="C721" s="112" t="s">
        <v>1495</v>
      </c>
      <c r="D721" s="118">
        <v>19675.599999999999</v>
      </c>
      <c r="E721" s="118">
        <v>19425.599999999999</v>
      </c>
      <c r="F721" s="118">
        <v>10484.700000000001</v>
      </c>
      <c r="G721" s="118">
        <v>481.5</v>
      </c>
      <c r="H721" s="118">
        <v>250</v>
      </c>
      <c r="I721" s="118">
        <v>1697.7</v>
      </c>
      <c r="J721" s="118">
        <v>1502.7</v>
      </c>
      <c r="K721" s="118">
        <v>162.5</v>
      </c>
      <c r="L721" s="118">
        <v>267.10000000000002</v>
      </c>
      <c r="M721" s="118">
        <v>195</v>
      </c>
      <c r="N721" s="114">
        <f t="shared" si="15"/>
        <v>21373.3</v>
      </c>
      <c r="O721" s="115"/>
      <c r="P721" s="88" t="s">
        <v>1495</v>
      </c>
      <c r="Q721" s="88" t="s">
        <v>51</v>
      </c>
      <c r="R721" s="88" t="s">
        <v>51</v>
      </c>
      <c r="S721" s="88" t="s">
        <v>51</v>
      </c>
    </row>
    <row r="722" spans="1:19" ht="26.4" x14ac:dyDescent="0.25">
      <c r="A722" s="111" t="s">
        <v>1496</v>
      </c>
      <c r="B722" s="111" t="s">
        <v>231</v>
      </c>
      <c r="C722" s="112" t="s">
        <v>1497</v>
      </c>
      <c r="D722" s="188">
        <v>48673.5</v>
      </c>
      <c r="E722" s="188">
        <v>0</v>
      </c>
      <c r="F722" s="188">
        <v>0</v>
      </c>
      <c r="G722" s="188">
        <v>0</v>
      </c>
      <c r="H722" s="188">
        <v>48673.5</v>
      </c>
      <c r="I722" s="188">
        <v>5125.1000000000004</v>
      </c>
      <c r="J722" s="188">
        <v>0</v>
      </c>
      <c r="K722" s="188">
        <v>0</v>
      </c>
      <c r="L722" s="188">
        <v>0</v>
      </c>
      <c r="M722" s="188">
        <v>5125.1000000000004</v>
      </c>
      <c r="N722" s="114">
        <f t="shared" si="15"/>
        <v>53798.6</v>
      </c>
      <c r="O722" s="115"/>
      <c r="P722" s="88" t="s">
        <v>1497</v>
      </c>
      <c r="Q722" s="88" t="s">
        <v>51</v>
      </c>
      <c r="R722" s="88" t="s">
        <v>51</v>
      </c>
      <c r="S722" s="88" t="s">
        <v>51</v>
      </c>
    </row>
    <row r="723" spans="1:19" ht="26.4" x14ac:dyDescent="0.25">
      <c r="A723" s="120" t="s">
        <v>1498</v>
      </c>
      <c r="B723" s="107"/>
      <c r="C723" s="121" t="s">
        <v>1499</v>
      </c>
      <c r="D723" s="105">
        <v>519140.60000000003</v>
      </c>
      <c r="E723" s="105">
        <v>62720.3</v>
      </c>
      <c r="F723" s="105">
        <v>39120.300000000003</v>
      </c>
      <c r="G723" s="105">
        <v>2865.7000000000003</v>
      </c>
      <c r="H723" s="105">
        <v>456420.3</v>
      </c>
      <c r="I723" s="105">
        <v>996052.3</v>
      </c>
      <c r="J723" s="105">
        <v>6016.5</v>
      </c>
      <c r="K723" s="105">
        <v>1000</v>
      </c>
      <c r="L723" s="105">
        <v>634</v>
      </c>
      <c r="M723" s="105">
        <v>990035.8</v>
      </c>
      <c r="N723" s="122">
        <f t="shared" si="15"/>
        <v>1515192.9000000001</v>
      </c>
    </row>
    <row r="724" spans="1:19" ht="27.6" x14ac:dyDescent="0.25">
      <c r="A724" s="107" t="s">
        <v>1500</v>
      </c>
      <c r="B724" s="107"/>
      <c r="C724" s="108" t="s">
        <v>1499</v>
      </c>
      <c r="D724" s="187">
        <v>519140.60000000003</v>
      </c>
      <c r="E724" s="187">
        <v>62720.3</v>
      </c>
      <c r="F724" s="187">
        <v>39120.300000000003</v>
      </c>
      <c r="G724" s="187">
        <v>2865.7000000000003</v>
      </c>
      <c r="H724" s="187">
        <v>456420.3</v>
      </c>
      <c r="I724" s="187">
        <v>996052.3</v>
      </c>
      <c r="J724" s="187">
        <v>6016.5</v>
      </c>
      <c r="K724" s="187">
        <v>1000</v>
      </c>
      <c r="L724" s="187">
        <v>634</v>
      </c>
      <c r="M724" s="187">
        <v>990035.8</v>
      </c>
      <c r="N724" s="110">
        <f t="shared" si="15"/>
        <v>1515192.9000000001</v>
      </c>
    </row>
    <row r="725" spans="1:19" ht="39.6" x14ac:dyDescent="0.25">
      <c r="A725" s="111" t="s">
        <v>1501</v>
      </c>
      <c r="B725" s="111" t="s">
        <v>313</v>
      </c>
      <c r="C725" s="112" t="s">
        <v>1502</v>
      </c>
      <c r="D725" s="118">
        <v>40380.1</v>
      </c>
      <c r="E725" s="118">
        <v>40380.1</v>
      </c>
      <c r="F725" s="118">
        <v>21907.600000000002</v>
      </c>
      <c r="G725" s="118">
        <v>1490.5</v>
      </c>
      <c r="H725" s="118">
        <v>0</v>
      </c>
      <c r="I725" s="118">
        <v>660</v>
      </c>
      <c r="J725" s="118">
        <v>616.5</v>
      </c>
      <c r="K725" s="118">
        <v>0</v>
      </c>
      <c r="L725" s="118">
        <v>409</v>
      </c>
      <c r="M725" s="118">
        <v>43.5</v>
      </c>
      <c r="N725" s="114">
        <f t="shared" si="15"/>
        <v>41040.1</v>
      </c>
      <c r="O725" s="115"/>
      <c r="P725" s="88" t="s">
        <v>1502</v>
      </c>
      <c r="Q725" s="88" t="s">
        <v>51</v>
      </c>
      <c r="R725" s="88" t="s">
        <v>51</v>
      </c>
      <c r="S725" s="88" t="s">
        <v>51</v>
      </c>
    </row>
    <row r="726" spans="1:19" ht="28.5" customHeight="1" x14ac:dyDescent="0.25">
      <c r="A726" s="111" t="s">
        <v>1503</v>
      </c>
      <c r="B726" s="111" t="s">
        <v>313</v>
      </c>
      <c r="C726" s="112" t="s">
        <v>1504</v>
      </c>
      <c r="D726" s="123">
        <v>456420.3</v>
      </c>
      <c r="E726" s="123">
        <v>0</v>
      </c>
      <c r="F726" s="123">
        <v>0</v>
      </c>
      <c r="G726" s="123">
        <v>0</v>
      </c>
      <c r="H726" s="123">
        <v>456420.3</v>
      </c>
      <c r="I726" s="123">
        <v>989892.3</v>
      </c>
      <c r="J726" s="123">
        <v>0</v>
      </c>
      <c r="K726" s="123">
        <v>0</v>
      </c>
      <c r="L726" s="123">
        <v>0</v>
      </c>
      <c r="M726" s="123">
        <v>989892.3</v>
      </c>
      <c r="N726" s="114">
        <f t="shared" si="15"/>
        <v>1446312.6</v>
      </c>
      <c r="O726" s="115"/>
      <c r="P726" s="88" t="s">
        <v>1504</v>
      </c>
      <c r="Q726" s="88" t="s">
        <v>51</v>
      </c>
      <c r="R726" s="88" t="s">
        <v>51</v>
      </c>
      <c r="S726" s="88" t="s">
        <v>51</v>
      </c>
    </row>
    <row r="727" spans="1:19" ht="26.4" x14ac:dyDescent="0.25">
      <c r="A727" s="111" t="s">
        <v>1505</v>
      </c>
      <c r="B727" s="111" t="s">
        <v>325</v>
      </c>
      <c r="C727" s="112" t="s">
        <v>1506</v>
      </c>
      <c r="D727" s="113">
        <v>0</v>
      </c>
      <c r="E727" s="113">
        <v>0</v>
      </c>
      <c r="F727" s="113">
        <v>0</v>
      </c>
      <c r="G727" s="113">
        <v>0</v>
      </c>
      <c r="H727" s="113">
        <v>0</v>
      </c>
      <c r="I727" s="113">
        <v>0</v>
      </c>
      <c r="J727" s="113">
        <v>0</v>
      </c>
      <c r="K727" s="113">
        <v>0</v>
      </c>
      <c r="L727" s="113">
        <v>0</v>
      </c>
      <c r="M727" s="113">
        <v>0</v>
      </c>
      <c r="N727" s="114">
        <f t="shared" si="15"/>
        <v>0</v>
      </c>
      <c r="O727" s="115"/>
      <c r="P727" s="88" t="s">
        <v>1506</v>
      </c>
      <c r="Q727" s="88" t="s">
        <v>51</v>
      </c>
      <c r="R727" s="88" t="s">
        <v>51</v>
      </c>
      <c r="S727" s="88" t="s">
        <v>51</v>
      </c>
    </row>
    <row r="728" spans="1:19" ht="39.6" x14ac:dyDescent="0.25">
      <c r="A728" s="111" t="s">
        <v>1507</v>
      </c>
      <c r="B728" s="111" t="s">
        <v>113</v>
      </c>
      <c r="C728" s="112" t="s">
        <v>1508</v>
      </c>
      <c r="D728" s="190">
        <v>22340.2</v>
      </c>
      <c r="E728" s="190">
        <v>22340.2</v>
      </c>
      <c r="F728" s="190">
        <v>17212.7</v>
      </c>
      <c r="G728" s="190">
        <v>1375.2</v>
      </c>
      <c r="H728" s="190">
        <v>0</v>
      </c>
      <c r="I728" s="190">
        <v>5500</v>
      </c>
      <c r="J728" s="190">
        <v>5400</v>
      </c>
      <c r="K728" s="190">
        <v>1000</v>
      </c>
      <c r="L728" s="190">
        <v>225</v>
      </c>
      <c r="M728" s="190">
        <v>100</v>
      </c>
      <c r="N728" s="114">
        <f t="shared" si="15"/>
        <v>27840.2</v>
      </c>
      <c r="O728" s="115"/>
      <c r="P728" s="88" t="s">
        <v>1508</v>
      </c>
      <c r="Q728" s="88" t="s">
        <v>51</v>
      </c>
      <c r="R728" s="88" t="s">
        <v>51</v>
      </c>
      <c r="S728" s="88" t="s">
        <v>51</v>
      </c>
    </row>
    <row r="729" spans="1:19" ht="26.4" x14ac:dyDescent="0.25">
      <c r="A729" s="120" t="s">
        <v>1509</v>
      </c>
      <c r="B729" s="107"/>
      <c r="C729" s="121" t="s">
        <v>1510</v>
      </c>
      <c r="D729" s="105">
        <v>1582699.4000000001</v>
      </c>
      <c r="E729" s="105">
        <v>1405830.6</v>
      </c>
      <c r="F729" s="105">
        <v>1055146.3</v>
      </c>
      <c r="G729" s="105">
        <v>8543.2000000000007</v>
      </c>
      <c r="H729" s="105">
        <v>176868.80000000002</v>
      </c>
      <c r="I729" s="105">
        <v>848.2</v>
      </c>
      <c r="J729" s="105">
        <v>653.29999999999995</v>
      </c>
      <c r="K729" s="105">
        <v>101.10000000000001</v>
      </c>
      <c r="L729" s="105">
        <v>0</v>
      </c>
      <c r="M729" s="105">
        <v>194.9</v>
      </c>
      <c r="N729" s="122">
        <f t="shared" si="15"/>
        <v>1583547.6</v>
      </c>
    </row>
    <row r="730" spans="1:19" ht="27.6" x14ac:dyDescent="0.25">
      <c r="A730" s="107" t="s">
        <v>1511</v>
      </c>
      <c r="B730" s="107"/>
      <c r="C730" s="108" t="s">
        <v>1510</v>
      </c>
      <c r="D730" s="134">
        <v>1582699.4000000001</v>
      </c>
      <c r="E730" s="134">
        <v>1405830.6</v>
      </c>
      <c r="F730" s="134">
        <v>1055146.3</v>
      </c>
      <c r="G730" s="134">
        <v>8543.2000000000007</v>
      </c>
      <c r="H730" s="134">
        <v>176868.80000000002</v>
      </c>
      <c r="I730" s="134">
        <v>848.2</v>
      </c>
      <c r="J730" s="134">
        <v>653.29999999999995</v>
      </c>
      <c r="K730" s="134">
        <v>101.10000000000001</v>
      </c>
      <c r="L730" s="134">
        <v>0</v>
      </c>
      <c r="M730" s="134">
        <v>194.9</v>
      </c>
      <c r="N730" s="110">
        <f t="shared" si="15"/>
        <v>1583547.6</v>
      </c>
    </row>
    <row r="731" spans="1:19" ht="26.4" x14ac:dyDescent="0.25">
      <c r="A731" s="111" t="s">
        <v>1512</v>
      </c>
      <c r="B731" s="111" t="s">
        <v>1359</v>
      </c>
      <c r="C731" s="112" t="s">
        <v>1513</v>
      </c>
      <c r="D731" s="123">
        <v>1542699.4000000001</v>
      </c>
      <c r="E731" s="123">
        <v>1405830.6</v>
      </c>
      <c r="F731" s="123">
        <v>1055146.3</v>
      </c>
      <c r="G731" s="123">
        <v>8543.2000000000007</v>
      </c>
      <c r="H731" s="123">
        <v>136868.79999999999</v>
      </c>
      <c r="I731" s="123">
        <v>848.2</v>
      </c>
      <c r="J731" s="123">
        <v>653.29999999999995</v>
      </c>
      <c r="K731" s="123">
        <v>101.10000000000001</v>
      </c>
      <c r="L731" s="123">
        <v>0</v>
      </c>
      <c r="M731" s="123">
        <v>194.9</v>
      </c>
      <c r="N731" s="114">
        <f t="shared" si="15"/>
        <v>1543547.6</v>
      </c>
      <c r="O731" s="115"/>
      <c r="P731" s="88" t="s">
        <v>1513</v>
      </c>
      <c r="Q731" s="88" t="s">
        <v>51</v>
      </c>
      <c r="R731" s="88" t="s">
        <v>51</v>
      </c>
      <c r="S731" s="88" t="s">
        <v>51</v>
      </c>
    </row>
    <row r="732" spans="1:19" ht="39.6" x14ac:dyDescent="0.25">
      <c r="A732" s="111" t="s">
        <v>1514</v>
      </c>
      <c r="B732" s="111" t="s">
        <v>247</v>
      </c>
      <c r="C732" s="112" t="s">
        <v>1515</v>
      </c>
      <c r="D732" s="114">
        <v>40000</v>
      </c>
      <c r="E732" s="114">
        <v>0</v>
      </c>
      <c r="F732" s="114">
        <v>0</v>
      </c>
      <c r="G732" s="114">
        <v>0</v>
      </c>
      <c r="H732" s="114">
        <v>40000</v>
      </c>
      <c r="I732" s="114">
        <v>0</v>
      </c>
      <c r="J732" s="114">
        <v>0</v>
      </c>
      <c r="K732" s="114">
        <v>0</v>
      </c>
      <c r="L732" s="114">
        <v>0</v>
      </c>
      <c r="M732" s="114">
        <v>0</v>
      </c>
      <c r="N732" s="114">
        <f t="shared" si="15"/>
        <v>40000</v>
      </c>
      <c r="O732" s="115"/>
      <c r="P732" s="88" t="s">
        <v>1515</v>
      </c>
      <c r="Q732" s="88" t="s">
        <v>51</v>
      </c>
      <c r="R732" s="88" t="s">
        <v>51</v>
      </c>
      <c r="S732" s="88" t="s">
        <v>51</v>
      </c>
    </row>
    <row r="733" spans="1:19" ht="13.8" x14ac:dyDescent="0.25">
      <c r="A733" s="120" t="s">
        <v>1516</v>
      </c>
      <c r="B733" s="107"/>
      <c r="C733" s="121" t="s">
        <v>1517</v>
      </c>
      <c r="D733" s="127">
        <v>475716.39999999997</v>
      </c>
      <c r="E733" s="127">
        <v>472216.39999999997</v>
      </c>
      <c r="F733" s="127">
        <v>315380</v>
      </c>
      <c r="G733" s="127">
        <v>15616.4</v>
      </c>
      <c r="H733" s="127">
        <v>3500</v>
      </c>
      <c r="I733" s="127">
        <v>981</v>
      </c>
      <c r="J733" s="127">
        <v>928.7</v>
      </c>
      <c r="K733" s="127">
        <v>0</v>
      </c>
      <c r="L733" s="127">
        <v>0</v>
      </c>
      <c r="M733" s="127">
        <v>52.3</v>
      </c>
      <c r="N733" s="122">
        <f t="shared" si="15"/>
        <v>476697.39999999997</v>
      </c>
    </row>
    <row r="734" spans="1:19" ht="27.6" x14ac:dyDescent="0.25">
      <c r="A734" s="107" t="s">
        <v>1518</v>
      </c>
      <c r="B734" s="107"/>
      <c r="C734" s="108" t="s">
        <v>1519</v>
      </c>
      <c r="D734" s="128">
        <v>475716.39999999997</v>
      </c>
      <c r="E734" s="128">
        <v>472216.39999999997</v>
      </c>
      <c r="F734" s="128">
        <v>315380</v>
      </c>
      <c r="G734" s="128">
        <v>15616.4</v>
      </c>
      <c r="H734" s="128">
        <v>3500</v>
      </c>
      <c r="I734" s="128">
        <v>981</v>
      </c>
      <c r="J734" s="128">
        <v>928.7</v>
      </c>
      <c r="K734" s="128">
        <v>0</v>
      </c>
      <c r="L734" s="128">
        <v>0</v>
      </c>
      <c r="M734" s="128">
        <v>52.3</v>
      </c>
      <c r="N734" s="110">
        <f t="shared" si="15"/>
        <v>476697.39999999997</v>
      </c>
    </row>
    <row r="735" spans="1:19" ht="26.4" x14ac:dyDescent="0.25">
      <c r="A735" s="111" t="s">
        <v>1520</v>
      </c>
      <c r="B735" s="111" t="s">
        <v>308</v>
      </c>
      <c r="C735" s="112" t="s">
        <v>1521</v>
      </c>
      <c r="D735" s="113">
        <v>460398.1</v>
      </c>
      <c r="E735" s="113">
        <v>456898.1</v>
      </c>
      <c r="F735" s="113">
        <v>315380</v>
      </c>
      <c r="G735" s="113">
        <v>15616.4</v>
      </c>
      <c r="H735" s="113">
        <v>3500</v>
      </c>
      <c r="I735" s="113">
        <v>981</v>
      </c>
      <c r="J735" s="113">
        <v>928.7</v>
      </c>
      <c r="K735" s="113">
        <v>0</v>
      </c>
      <c r="L735" s="113">
        <v>0</v>
      </c>
      <c r="M735" s="113">
        <v>52.3</v>
      </c>
      <c r="N735" s="114">
        <f t="shared" si="15"/>
        <v>461379.1</v>
      </c>
      <c r="O735" s="115"/>
      <c r="P735" s="88" t="s">
        <v>1521</v>
      </c>
      <c r="Q735" s="88" t="s">
        <v>51</v>
      </c>
      <c r="R735" s="88" t="s">
        <v>51</v>
      </c>
      <c r="S735" s="88" t="s">
        <v>51</v>
      </c>
    </row>
    <row r="736" spans="1:19" ht="26.4" x14ac:dyDescent="0.25">
      <c r="A736" s="111" t="s">
        <v>1522</v>
      </c>
      <c r="B736" s="111" t="s">
        <v>308</v>
      </c>
      <c r="C736" s="112" t="s">
        <v>1523</v>
      </c>
      <c r="D736" s="132">
        <v>15318.3</v>
      </c>
      <c r="E736" s="132">
        <v>15318.3</v>
      </c>
      <c r="F736" s="132">
        <v>0</v>
      </c>
      <c r="G736" s="132">
        <v>0</v>
      </c>
      <c r="H736" s="132">
        <v>0</v>
      </c>
      <c r="I736" s="132">
        <v>0</v>
      </c>
      <c r="J736" s="132">
        <v>0</v>
      </c>
      <c r="K736" s="132">
        <v>0</v>
      </c>
      <c r="L736" s="132">
        <v>0</v>
      </c>
      <c r="M736" s="132">
        <v>0</v>
      </c>
      <c r="N736" s="114">
        <f t="shared" si="15"/>
        <v>15318.3</v>
      </c>
      <c r="O736" s="115"/>
      <c r="P736" s="88" t="s">
        <v>1523</v>
      </c>
      <c r="Q736" s="88" t="s">
        <v>51</v>
      </c>
      <c r="R736" s="88" t="s">
        <v>51</v>
      </c>
      <c r="S736" s="88" t="s">
        <v>51</v>
      </c>
    </row>
    <row r="737" spans="1:19" ht="26.4" x14ac:dyDescent="0.25">
      <c r="A737" s="120" t="s">
        <v>1524</v>
      </c>
      <c r="B737" s="107"/>
      <c r="C737" s="121" t="s">
        <v>1525</v>
      </c>
      <c r="D737" s="186">
        <v>2366990.7999999998</v>
      </c>
      <c r="E737" s="186">
        <v>1693689.8</v>
      </c>
      <c r="F737" s="186">
        <v>1254053.5</v>
      </c>
      <c r="G737" s="186">
        <v>26270.9</v>
      </c>
      <c r="H737" s="186">
        <v>673301</v>
      </c>
      <c r="I737" s="186">
        <v>40</v>
      </c>
      <c r="J737" s="186">
        <v>20</v>
      </c>
      <c r="K737" s="186">
        <v>0</v>
      </c>
      <c r="L737" s="186">
        <v>2</v>
      </c>
      <c r="M737" s="186">
        <v>20</v>
      </c>
      <c r="N737" s="122">
        <f t="shared" si="15"/>
        <v>2367030.7999999998</v>
      </c>
    </row>
    <row r="738" spans="1:19" ht="27.6" x14ac:dyDescent="0.25">
      <c r="A738" s="107" t="s">
        <v>1526</v>
      </c>
      <c r="B738" s="107"/>
      <c r="C738" s="108" t="s">
        <v>1525</v>
      </c>
      <c r="D738" s="134">
        <v>2366990.7999999998</v>
      </c>
      <c r="E738" s="134">
        <v>1693689.8</v>
      </c>
      <c r="F738" s="134">
        <v>1254053.5</v>
      </c>
      <c r="G738" s="134">
        <v>26270.9</v>
      </c>
      <c r="H738" s="134">
        <v>673301</v>
      </c>
      <c r="I738" s="134">
        <v>40</v>
      </c>
      <c r="J738" s="134">
        <v>20</v>
      </c>
      <c r="K738" s="134">
        <v>0</v>
      </c>
      <c r="L738" s="134">
        <v>2</v>
      </c>
      <c r="M738" s="134">
        <v>20</v>
      </c>
      <c r="N738" s="110">
        <f t="shared" si="15"/>
        <v>2367030.7999999998</v>
      </c>
    </row>
    <row r="739" spans="1:19" ht="80.25" customHeight="1" x14ac:dyDescent="0.25">
      <c r="A739" s="111" t="s">
        <v>1527</v>
      </c>
      <c r="B739" s="111" t="s">
        <v>1359</v>
      </c>
      <c r="C739" s="112" t="s">
        <v>1528</v>
      </c>
      <c r="D739" s="123">
        <v>2266990.7999999998</v>
      </c>
      <c r="E739" s="123">
        <v>1693689.8</v>
      </c>
      <c r="F739" s="123">
        <v>1254053.5</v>
      </c>
      <c r="G739" s="123">
        <v>26270.9</v>
      </c>
      <c r="H739" s="123">
        <v>573301</v>
      </c>
      <c r="I739" s="123">
        <v>40</v>
      </c>
      <c r="J739" s="123">
        <v>20</v>
      </c>
      <c r="K739" s="123">
        <v>0</v>
      </c>
      <c r="L739" s="123">
        <v>2</v>
      </c>
      <c r="M739" s="123">
        <v>20</v>
      </c>
      <c r="N739" s="114">
        <f t="shared" si="15"/>
        <v>2267030.7999999998</v>
      </c>
      <c r="O739" s="115"/>
      <c r="P739" s="88" t="s">
        <v>1528</v>
      </c>
      <c r="Q739" s="88" t="s">
        <v>51</v>
      </c>
      <c r="R739" s="88" t="s">
        <v>51</v>
      </c>
      <c r="S739" s="88" t="s">
        <v>51</v>
      </c>
    </row>
    <row r="740" spans="1:19" ht="42" customHeight="1" x14ac:dyDescent="0.25">
      <c r="A740" s="111" t="s">
        <v>1529</v>
      </c>
      <c r="B740" s="111" t="s">
        <v>247</v>
      </c>
      <c r="C740" s="112" t="s">
        <v>1530</v>
      </c>
      <c r="D740" s="114">
        <v>100000</v>
      </c>
      <c r="E740" s="114">
        <v>0</v>
      </c>
      <c r="F740" s="114">
        <v>0</v>
      </c>
      <c r="G740" s="114">
        <v>0</v>
      </c>
      <c r="H740" s="114">
        <v>100000</v>
      </c>
      <c r="I740" s="114">
        <v>0</v>
      </c>
      <c r="J740" s="114">
        <v>0</v>
      </c>
      <c r="K740" s="114">
        <v>0</v>
      </c>
      <c r="L740" s="114">
        <v>0</v>
      </c>
      <c r="M740" s="114">
        <v>0</v>
      </c>
      <c r="N740" s="114">
        <f t="shared" si="15"/>
        <v>100000</v>
      </c>
      <c r="O740" s="115"/>
      <c r="P740" s="88" t="s">
        <v>1530</v>
      </c>
      <c r="Q740" s="88" t="s">
        <v>51</v>
      </c>
      <c r="R740" s="88" t="s">
        <v>51</v>
      </c>
      <c r="S740" s="88" t="s">
        <v>51</v>
      </c>
    </row>
    <row r="741" spans="1:19" ht="44.25" customHeight="1" x14ac:dyDescent="0.25">
      <c r="A741" s="120" t="s">
        <v>1531</v>
      </c>
      <c r="B741" s="107"/>
      <c r="C741" s="121" t="s">
        <v>1532</v>
      </c>
      <c r="D741" s="105">
        <v>2888932.8000000003</v>
      </c>
      <c r="E741" s="105">
        <v>2246395.8000000003</v>
      </c>
      <c r="F741" s="105">
        <v>1498038.4000000001</v>
      </c>
      <c r="G741" s="105">
        <v>49811.5</v>
      </c>
      <c r="H741" s="105">
        <v>642536.99999999988</v>
      </c>
      <c r="I741" s="105">
        <v>20259.2</v>
      </c>
      <c r="J741" s="105">
        <v>17056.7</v>
      </c>
      <c r="K741" s="105">
        <v>0</v>
      </c>
      <c r="L741" s="105">
        <v>354.40000000000003</v>
      </c>
      <c r="M741" s="105">
        <v>3202.5</v>
      </c>
      <c r="N741" s="122">
        <f t="shared" si="15"/>
        <v>2909192.0000000005</v>
      </c>
    </row>
    <row r="742" spans="1:19" ht="43.5" customHeight="1" x14ac:dyDescent="0.25">
      <c r="A742" s="107" t="s">
        <v>1533</v>
      </c>
      <c r="B742" s="107"/>
      <c r="C742" s="108" t="s">
        <v>1532</v>
      </c>
      <c r="D742" s="134">
        <v>2676822.4</v>
      </c>
      <c r="E742" s="134">
        <v>2035285.4000000001</v>
      </c>
      <c r="F742" s="134">
        <v>1341640.5</v>
      </c>
      <c r="G742" s="134">
        <v>46378.5</v>
      </c>
      <c r="H742" s="134">
        <v>641536.99999999988</v>
      </c>
      <c r="I742" s="134">
        <v>16736</v>
      </c>
      <c r="J742" s="134">
        <v>14079.6</v>
      </c>
      <c r="K742" s="134">
        <v>0</v>
      </c>
      <c r="L742" s="134">
        <v>354.40000000000003</v>
      </c>
      <c r="M742" s="134">
        <v>2656.4</v>
      </c>
      <c r="N742" s="110">
        <f t="shared" si="15"/>
        <v>2693558.4</v>
      </c>
    </row>
    <row r="743" spans="1:19" ht="42.75" customHeight="1" x14ac:dyDescent="0.25">
      <c r="A743" s="111" t="s">
        <v>1534</v>
      </c>
      <c r="B743" s="111" t="s">
        <v>270</v>
      </c>
      <c r="C743" s="112" t="s">
        <v>1535</v>
      </c>
      <c r="D743" s="123">
        <v>2017112.7</v>
      </c>
      <c r="E743" s="123">
        <v>1916492.6</v>
      </c>
      <c r="F743" s="123">
        <v>1264911</v>
      </c>
      <c r="G743" s="123">
        <v>46378.5</v>
      </c>
      <c r="H743" s="123">
        <v>100620.1</v>
      </c>
      <c r="I743" s="123">
        <v>16196</v>
      </c>
      <c r="J743" s="123">
        <v>13708.9</v>
      </c>
      <c r="K743" s="123">
        <v>0</v>
      </c>
      <c r="L743" s="123">
        <v>354.40000000000003</v>
      </c>
      <c r="M743" s="123">
        <v>2487.1</v>
      </c>
      <c r="N743" s="114">
        <f t="shared" si="15"/>
        <v>2033308.7</v>
      </c>
      <c r="O743" s="115"/>
      <c r="P743" s="88" t="s">
        <v>1535</v>
      </c>
      <c r="Q743" s="88" t="s">
        <v>51</v>
      </c>
      <c r="R743" s="88" t="s">
        <v>51</v>
      </c>
      <c r="S743" s="88" t="s">
        <v>51</v>
      </c>
    </row>
    <row r="744" spans="1:19" ht="42" customHeight="1" x14ac:dyDescent="0.25">
      <c r="A744" s="111" t="s">
        <v>1536</v>
      </c>
      <c r="B744" s="111" t="s">
        <v>1359</v>
      </c>
      <c r="C744" s="112" t="s">
        <v>1537</v>
      </c>
      <c r="D744" s="114">
        <v>530943.19999999995</v>
      </c>
      <c r="E744" s="114">
        <v>0</v>
      </c>
      <c r="F744" s="114">
        <v>0</v>
      </c>
      <c r="G744" s="114">
        <v>0</v>
      </c>
      <c r="H744" s="114">
        <v>530943.19999999995</v>
      </c>
      <c r="I744" s="114">
        <v>0</v>
      </c>
      <c r="J744" s="114">
        <v>0</v>
      </c>
      <c r="K744" s="114">
        <v>0</v>
      </c>
      <c r="L744" s="114">
        <v>0</v>
      </c>
      <c r="M744" s="114">
        <v>0</v>
      </c>
      <c r="N744" s="114">
        <f t="shared" si="15"/>
        <v>530943.19999999995</v>
      </c>
      <c r="O744" s="115"/>
      <c r="P744" s="88" t="s">
        <v>1537</v>
      </c>
      <c r="Q744" s="88" t="s">
        <v>51</v>
      </c>
      <c r="R744" s="88" t="s">
        <v>51</v>
      </c>
      <c r="S744" s="88" t="s">
        <v>51</v>
      </c>
    </row>
    <row r="745" spans="1:19" ht="46.5" customHeight="1" x14ac:dyDescent="0.25">
      <c r="A745" s="111" t="s">
        <v>1538</v>
      </c>
      <c r="B745" s="111" t="s">
        <v>166</v>
      </c>
      <c r="C745" s="112" t="s">
        <v>1539</v>
      </c>
      <c r="D745" s="131">
        <v>118792.8</v>
      </c>
      <c r="E745" s="131">
        <v>118792.8</v>
      </c>
      <c r="F745" s="131">
        <v>76729.5</v>
      </c>
      <c r="G745" s="131">
        <v>0</v>
      </c>
      <c r="H745" s="131">
        <v>0</v>
      </c>
      <c r="I745" s="131">
        <v>540</v>
      </c>
      <c r="J745" s="131">
        <v>370.7</v>
      </c>
      <c r="K745" s="131">
        <v>0</v>
      </c>
      <c r="L745" s="131">
        <v>0</v>
      </c>
      <c r="M745" s="131">
        <v>169.3</v>
      </c>
      <c r="N745" s="114">
        <f t="shared" si="15"/>
        <v>119332.8</v>
      </c>
      <c r="O745" s="115"/>
      <c r="P745" s="88" t="s">
        <v>1539</v>
      </c>
      <c r="Q745" s="88" t="s">
        <v>51</v>
      </c>
      <c r="R745" s="88" t="s">
        <v>51</v>
      </c>
      <c r="S745" s="88" t="s">
        <v>51</v>
      </c>
    </row>
    <row r="746" spans="1:19" ht="57" customHeight="1" x14ac:dyDescent="0.25">
      <c r="A746" s="111" t="s">
        <v>1540</v>
      </c>
      <c r="B746" s="111" t="s">
        <v>247</v>
      </c>
      <c r="C746" s="112" t="s">
        <v>1541</v>
      </c>
      <c r="D746" s="114">
        <v>9973.7000000000007</v>
      </c>
      <c r="E746" s="114">
        <v>0</v>
      </c>
      <c r="F746" s="114">
        <v>0</v>
      </c>
      <c r="G746" s="114">
        <v>0</v>
      </c>
      <c r="H746" s="114">
        <v>9973.7000000000007</v>
      </c>
      <c r="I746" s="114">
        <v>0</v>
      </c>
      <c r="J746" s="114">
        <v>0</v>
      </c>
      <c r="K746" s="114">
        <v>0</v>
      </c>
      <c r="L746" s="114">
        <v>0</v>
      </c>
      <c r="M746" s="114">
        <v>0</v>
      </c>
      <c r="N746" s="114">
        <f t="shared" si="15"/>
        <v>9973.7000000000007</v>
      </c>
      <c r="O746" s="115"/>
      <c r="P746" s="88" t="s">
        <v>1541</v>
      </c>
      <c r="Q746" s="88" t="s">
        <v>51</v>
      </c>
      <c r="R746" s="88" t="s">
        <v>51</v>
      </c>
      <c r="S746" s="88" t="s">
        <v>51</v>
      </c>
    </row>
    <row r="747" spans="1:19" ht="59.55" customHeight="1" x14ac:dyDescent="0.25">
      <c r="A747" s="107" t="s">
        <v>1542</v>
      </c>
      <c r="B747" s="107"/>
      <c r="C747" s="108" t="s">
        <v>1543</v>
      </c>
      <c r="D747" s="134">
        <v>212110.4</v>
      </c>
      <c r="E747" s="134">
        <v>211110.39999999999</v>
      </c>
      <c r="F747" s="134">
        <v>156397.9</v>
      </c>
      <c r="G747" s="134">
        <v>3433</v>
      </c>
      <c r="H747" s="134">
        <v>1000</v>
      </c>
      <c r="I747" s="134">
        <v>3523.2000000000003</v>
      </c>
      <c r="J747" s="134">
        <v>2977.1</v>
      </c>
      <c r="K747" s="134">
        <v>0</v>
      </c>
      <c r="L747" s="134">
        <v>0</v>
      </c>
      <c r="M747" s="134">
        <v>546.1</v>
      </c>
      <c r="N747" s="110">
        <f t="shared" si="15"/>
        <v>215633.6</v>
      </c>
    </row>
    <row r="748" spans="1:19" ht="30" customHeight="1" x14ac:dyDescent="0.25">
      <c r="A748" s="111" t="s">
        <v>1544</v>
      </c>
      <c r="B748" s="111" t="s">
        <v>60</v>
      </c>
      <c r="C748" s="112" t="s">
        <v>1545</v>
      </c>
      <c r="D748" s="114">
        <v>5609.9</v>
      </c>
      <c r="E748" s="114">
        <v>5609.9</v>
      </c>
      <c r="F748" s="114">
        <v>0</v>
      </c>
      <c r="G748" s="114">
        <v>0</v>
      </c>
      <c r="H748" s="114">
        <v>0</v>
      </c>
      <c r="I748" s="114">
        <v>0</v>
      </c>
      <c r="J748" s="114">
        <v>0</v>
      </c>
      <c r="K748" s="114">
        <v>0</v>
      </c>
      <c r="L748" s="114">
        <v>0</v>
      </c>
      <c r="M748" s="114">
        <v>0</v>
      </c>
      <c r="N748" s="114">
        <f t="shared" si="15"/>
        <v>5609.9</v>
      </c>
      <c r="O748" s="115"/>
      <c r="P748" s="88" t="s">
        <v>1545</v>
      </c>
      <c r="Q748" s="88" t="s">
        <v>51</v>
      </c>
      <c r="R748" s="88" t="s">
        <v>51</v>
      </c>
      <c r="S748" s="88" t="s">
        <v>51</v>
      </c>
    </row>
    <row r="749" spans="1:19" ht="39.6" x14ac:dyDescent="0.25">
      <c r="A749" s="111" t="s">
        <v>1546</v>
      </c>
      <c r="B749" s="111" t="s">
        <v>1297</v>
      </c>
      <c r="C749" s="112" t="s">
        <v>1547</v>
      </c>
      <c r="D749" s="118">
        <v>206500.5</v>
      </c>
      <c r="E749" s="118">
        <v>205500.5</v>
      </c>
      <c r="F749" s="118">
        <v>156397.9</v>
      </c>
      <c r="G749" s="118">
        <v>3433</v>
      </c>
      <c r="H749" s="118">
        <v>1000</v>
      </c>
      <c r="I749" s="118">
        <v>3523.2000000000003</v>
      </c>
      <c r="J749" s="118">
        <v>2977.1</v>
      </c>
      <c r="K749" s="118">
        <v>0</v>
      </c>
      <c r="L749" s="118">
        <v>0</v>
      </c>
      <c r="M749" s="118">
        <v>546.1</v>
      </c>
      <c r="N749" s="114">
        <f t="shared" si="15"/>
        <v>210023.7</v>
      </c>
      <c r="O749" s="115"/>
      <c r="P749" s="88" t="s">
        <v>1547</v>
      </c>
      <c r="Q749" s="88" t="s">
        <v>51</v>
      </c>
      <c r="R749" s="88" t="s">
        <v>51</v>
      </c>
      <c r="S749" s="88" t="s">
        <v>51</v>
      </c>
    </row>
    <row r="750" spans="1:19" ht="16.5" customHeight="1" x14ac:dyDescent="0.25">
      <c r="A750" s="120" t="s">
        <v>1548</v>
      </c>
      <c r="B750" s="107"/>
      <c r="C750" s="121" t="s">
        <v>1549</v>
      </c>
      <c r="D750" s="191">
        <f>759979.5+10841.5+994.8</f>
        <v>771815.8</v>
      </c>
      <c r="E750" s="191">
        <f>759979.5+10841.5+994.8</f>
        <v>771815.8</v>
      </c>
      <c r="F750" s="191">
        <v>191422.5</v>
      </c>
      <c r="G750" s="191">
        <v>3618.5</v>
      </c>
      <c r="H750" s="191">
        <v>0</v>
      </c>
      <c r="I750" s="191">
        <v>0</v>
      </c>
      <c r="J750" s="191">
        <v>0</v>
      </c>
      <c r="K750" s="191">
        <v>0</v>
      </c>
      <c r="L750" s="191">
        <v>0</v>
      </c>
      <c r="M750" s="191">
        <v>0</v>
      </c>
      <c r="N750" s="122">
        <f t="shared" si="15"/>
        <v>771815.8</v>
      </c>
    </row>
    <row r="751" spans="1:19" ht="27.6" x14ac:dyDescent="0.25">
      <c r="A751" s="107" t="s">
        <v>1550</v>
      </c>
      <c r="B751" s="107"/>
      <c r="C751" s="108" t="s">
        <v>1551</v>
      </c>
      <c r="D751" s="151">
        <f>759979.5+10841.5+994.8</f>
        <v>771815.8</v>
      </c>
      <c r="E751" s="147">
        <f>759979.5+10841.5+994.8</f>
        <v>771815.8</v>
      </c>
      <c r="F751" s="147">
        <v>191422.5</v>
      </c>
      <c r="G751" s="147">
        <v>3618.5</v>
      </c>
      <c r="H751" s="140">
        <v>0</v>
      </c>
      <c r="I751" s="140">
        <v>0</v>
      </c>
      <c r="J751" s="140">
        <v>0</v>
      </c>
      <c r="K751" s="140">
        <v>0</v>
      </c>
      <c r="L751" s="140">
        <v>0</v>
      </c>
      <c r="M751" s="140">
        <v>0</v>
      </c>
      <c r="N751" s="110">
        <f t="shared" si="15"/>
        <v>771815.8</v>
      </c>
    </row>
    <row r="752" spans="1:19" ht="27.75" customHeight="1" x14ac:dyDescent="0.25">
      <c r="A752" s="111" t="s">
        <v>1552</v>
      </c>
      <c r="B752" s="111" t="s">
        <v>1553</v>
      </c>
      <c r="C752" s="112" t="s">
        <v>1554</v>
      </c>
      <c r="D752" s="141">
        <f>261168.7+10841.5</f>
        <v>272010.2</v>
      </c>
      <c r="E752" s="141">
        <f>261168.7+10841.5</f>
        <v>272010.2</v>
      </c>
      <c r="F752" s="141">
        <v>191422.5</v>
      </c>
      <c r="G752" s="141">
        <v>3618.5</v>
      </c>
      <c r="H752" s="141">
        <v>0</v>
      </c>
      <c r="I752" s="141">
        <v>0</v>
      </c>
      <c r="J752" s="141">
        <v>0</v>
      </c>
      <c r="K752" s="141">
        <v>0</v>
      </c>
      <c r="L752" s="141">
        <v>0</v>
      </c>
      <c r="M752" s="141">
        <v>0</v>
      </c>
      <c r="N752" s="114">
        <f t="shared" si="15"/>
        <v>272010.2</v>
      </c>
      <c r="O752" s="115"/>
      <c r="P752" s="88" t="s">
        <v>1554</v>
      </c>
      <c r="Q752" s="88" t="s">
        <v>51</v>
      </c>
      <c r="R752" s="88" t="s">
        <v>51</v>
      </c>
      <c r="S752" s="88" t="s">
        <v>51</v>
      </c>
    </row>
    <row r="753" spans="1:19" ht="26.4" x14ac:dyDescent="0.25">
      <c r="A753" s="111" t="s">
        <v>1555</v>
      </c>
      <c r="B753" s="111" t="s">
        <v>1553</v>
      </c>
      <c r="C753" s="112" t="s">
        <v>1556</v>
      </c>
      <c r="D753" s="141">
        <f>10641.2+994.8</f>
        <v>11636</v>
      </c>
      <c r="E753" s="141">
        <f>10641.2+994.8</f>
        <v>11636</v>
      </c>
      <c r="F753" s="141">
        <v>0</v>
      </c>
      <c r="G753" s="141">
        <v>0</v>
      </c>
      <c r="H753" s="141">
        <v>0</v>
      </c>
      <c r="I753" s="141">
        <v>0</v>
      </c>
      <c r="J753" s="141">
        <v>0</v>
      </c>
      <c r="K753" s="141">
        <v>0</v>
      </c>
      <c r="L753" s="141">
        <v>0</v>
      </c>
      <c r="M753" s="141">
        <v>0</v>
      </c>
      <c r="N753" s="114">
        <f t="shared" si="15"/>
        <v>11636</v>
      </c>
      <c r="O753" s="115"/>
      <c r="P753" s="88" t="s">
        <v>1556</v>
      </c>
      <c r="Q753" s="88" t="s">
        <v>51</v>
      </c>
      <c r="R753" s="88" t="s">
        <v>51</v>
      </c>
      <c r="S753" s="88" t="s">
        <v>51</v>
      </c>
    </row>
    <row r="754" spans="1:19" ht="26.4" x14ac:dyDescent="0.25">
      <c r="A754" s="111" t="s">
        <v>1557</v>
      </c>
      <c r="B754" s="111" t="s">
        <v>1553</v>
      </c>
      <c r="C754" s="112" t="s">
        <v>1558</v>
      </c>
      <c r="D754" s="114">
        <v>20841.900000000001</v>
      </c>
      <c r="E754" s="114">
        <v>20841.900000000001</v>
      </c>
      <c r="F754" s="114">
        <v>0</v>
      </c>
      <c r="G754" s="114">
        <v>0</v>
      </c>
      <c r="H754" s="114">
        <v>0</v>
      </c>
      <c r="I754" s="114">
        <v>0</v>
      </c>
      <c r="J754" s="114">
        <v>0</v>
      </c>
      <c r="K754" s="114">
        <v>0</v>
      </c>
      <c r="L754" s="114">
        <v>0</v>
      </c>
      <c r="M754" s="114">
        <v>0</v>
      </c>
      <c r="N754" s="114">
        <f t="shared" si="15"/>
        <v>20841.900000000001</v>
      </c>
      <c r="O754" s="115"/>
      <c r="P754" s="88" t="s">
        <v>1558</v>
      </c>
      <c r="Q754" s="88" t="s">
        <v>51</v>
      </c>
      <c r="R754" s="88" t="s">
        <v>51</v>
      </c>
      <c r="S754" s="88" t="s">
        <v>51</v>
      </c>
    </row>
    <row r="755" spans="1:19" ht="54.75" customHeight="1" x14ac:dyDescent="0.25">
      <c r="A755" s="111" t="s">
        <v>1559</v>
      </c>
      <c r="B755" s="111" t="s">
        <v>1553</v>
      </c>
      <c r="C755" s="112" t="s">
        <v>1560</v>
      </c>
      <c r="D755" s="119">
        <v>467327.7</v>
      </c>
      <c r="E755" s="119">
        <v>467327.7</v>
      </c>
      <c r="F755" s="119">
        <v>0</v>
      </c>
      <c r="G755" s="119">
        <v>0</v>
      </c>
      <c r="H755" s="119">
        <v>0</v>
      </c>
      <c r="I755" s="119">
        <v>0</v>
      </c>
      <c r="J755" s="119">
        <v>0</v>
      </c>
      <c r="K755" s="119">
        <v>0</v>
      </c>
      <c r="L755" s="119">
        <v>0</v>
      </c>
      <c r="M755" s="119">
        <v>0</v>
      </c>
      <c r="N755" s="114">
        <f t="shared" si="15"/>
        <v>467327.7</v>
      </c>
      <c r="O755" s="115"/>
      <c r="P755" s="88" t="s">
        <v>1560</v>
      </c>
      <c r="Q755" s="88" t="s">
        <v>51</v>
      </c>
      <c r="R755" s="88" t="s">
        <v>51</v>
      </c>
      <c r="S755" s="88" t="s">
        <v>51</v>
      </c>
    </row>
    <row r="756" spans="1:19" ht="42.75" customHeight="1" x14ac:dyDescent="0.25">
      <c r="A756" s="120" t="s">
        <v>1561</v>
      </c>
      <c r="B756" s="107"/>
      <c r="C756" s="121" t="s">
        <v>1562</v>
      </c>
      <c r="D756" s="191">
        <f>D757</f>
        <v>2252117.7999999998</v>
      </c>
      <c r="E756" s="191">
        <f>E757</f>
        <v>2252117.7999999998</v>
      </c>
      <c r="F756" s="191">
        <v>0</v>
      </c>
      <c r="G756" s="191">
        <v>0</v>
      </c>
      <c r="H756" s="191">
        <v>0</v>
      </c>
      <c r="I756" s="191">
        <v>0</v>
      </c>
      <c r="J756" s="191">
        <v>0</v>
      </c>
      <c r="K756" s="191">
        <v>0</v>
      </c>
      <c r="L756" s="191">
        <v>0</v>
      </c>
      <c r="M756" s="191">
        <v>0</v>
      </c>
      <c r="N756" s="122">
        <f t="shared" si="15"/>
        <v>2252117.7999999998</v>
      </c>
    </row>
    <row r="757" spans="1:19" ht="41.4" x14ac:dyDescent="0.25">
      <c r="A757" s="107" t="s">
        <v>1563</v>
      </c>
      <c r="B757" s="107"/>
      <c r="C757" s="108" t="s">
        <v>1564</v>
      </c>
      <c r="D757" s="147">
        <f>D758</f>
        <v>2252117.7999999998</v>
      </c>
      <c r="E757" s="147">
        <f>E758</f>
        <v>2252117.7999999998</v>
      </c>
      <c r="F757" s="140">
        <v>0</v>
      </c>
      <c r="G757" s="140">
        <v>0</v>
      </c>
      <c r="H757" s="140">
        <v>0</v>
      </c>
      <c r="I757" s="140">
        <v>0</v>
      </c>
      <c r="J757" s="140">
        <v>0</v>
      </c>
      <c r="K757" s="140">
        <v>0</v>
      </c>
      <c r="L757" s="140">
        <v>0</v>
      </c>
      <c r="M757" s="140">
        <v>0</v>
      </c>
      <c r="N757" s="110">
        <f t="shared" si="15"/>
        <v>2252117.7999999998</v>
      </c>
    </row>
    <row r="758" spans="1:19" ht="55.5" customHeight="1" x14ac:dyDescent="0.25">
      <c r="A758" s="111" t="s">
        <v>1565</v>
      </c>
      <c r="B758" s="111" t="s">
        <v>53</v>
      </c>
      <c r="C758" s="112" t="s">
        <v>1566</v>
      </c>
      <c r="D758" s="142">
        <f>1000000+1252117.8</f>
        <v>2252117.7999999998</v>
      </c>
      <c r="E758" s="142">
        <f>1000000+1252117.8</f>
        <v>2252117.7999999998</v>
      </c>
      <c r="F758" s="142">
        <v>0</v>
      </c>
      <c r="G758" s="142">
        <v>0</v>
      </c>
      <c r="H758" s="142">
        <v>0</v>
      </c>
      <c r="I758" s="142">
        <v>0</v>
      </c>
      <c r="J758" s="142">
        <v>0</v>
      </c>
      <c r="K758" s="142">
        <v>0</v>
      </c>
      <c r="L758" s="142">
        <v>0</v>
      </c>
      <c r="M758" s="142">
        <v>0</v>
      </c>
      <c r="N758" s="114">
        <f t="shared" si="15"/>
        <v>2252117.7999999998</v>
      </c>
      <c r="O758" s="115"/>
      <c r="P758" s="88" t="s">
        <v>1566</v>
      </c>
      <c r="Q758" s="88" t="s">
        <v>51</v>
      </c>
      <c r="R758" s="88" t="s">
        <v>51</v>
      </c>
      <c r="S758" s="88" t="s">
        <v>51</v>
      </c>
    </row>
    <row r="759" spans="1:19" ht="29.25" customHeight="1" x14ac:dyDescent="0.25">
      <c r="A759" s="120" t="s">
        <v>1567</v>
      </c>
      <c r="B759" s="107"/>
      <c r="C759" s="121" t="s">
        <v>1568</v>
      </c>
      <c r="D759" s="129">
        <v>402050.5</v>
      </c>
      <c r="E759" s="129">
        <v>402050.5</v>
      </c>
      <c r="F759" s="129">
        <v>309947.3</v>
      </c>
      <c r="G759" s="129">
        <v>20941</v>
      </c>
      <c r="H759" s="129">
        <v>0</v>
      </c>
      <c r="I759" s="129">
        <v>2153.1999999999998</v>
      </c>
      <c r="J759" s="129">
        <v>1904.7</v>
      </c>
      <c r="K759" s="129">
        <v>0</v>
      </c>
      <c r="L759" s="129">
        <v>430.8</v>
      </c>
      <c r="M759" s="129">
        <v>248.5</v>
      </c>
      <c r="N759" s="122">
        <f t="shared" si="15"/>
        <v>404203.7</v>
      </c>
    </row>
    <row r="760" spans="1:19" ht="30.75" customHeight="1" x14ac:dyDescent="0.25">
      <c r="A760" s="107" t="s">
        <v>1569</v>
      </c>
      <c r="B760" s="107"/>
      <c r="C760" s="108" t="s">
        <v>1570</v>
      </c>
      <c r="D760" s="128">
        <v>402050.5</v>
      </c>
      <c r="E760" s="128">
        <v>402050.5</v>
      </c>
      <c r="F760" s="128">
        <v>309947.3</v>
      </c>
      <c r="G760" s="128">
        <v>20941</v>
      </c>
      <c r="H760" s="128">
        <v>0</v>
      </c>
      <c r="I760" s="128">
        <v>2153.1999999999998</v>
      </c>
      <c r="J760" s="128">
        <v>1904.7</v>
      </c>
      <c r="K760" s="128">
        <v>0</v>
      </c>
      <c r="L760" s="128">
        <v>430.8</v>
      </c>
      <c r="M760" s="128">
        <v>248.5</v>
      </c>
      <c r="N760" s="110">
        <f t="shared" si="15"/>
        <v>404203.7</v>
      </c>
    </row>
    <row r="761" spans="1:19" ht="29.25" customHeight="1" x14ac:dyDescent="0.25">
      <c r="A761" s="111" t="s">
        <v>1571</v>
      </c>
      <c r="B761" s="111" t="s">
        <v>87</v>
      </c>
      <c r="C761" s="112" t="s">
        <v>1572</v>
      </c>
      <c r="D761" s="113">
        <v>402050.5</v>
      </c>
      <c r="E761" s="113">
        <v>402050.5</v>
      </c>
      <c r="F761" s="113">
        <v>309947.3</v>
      </c>
      <c r="G761" s="113">
        <v>20941</v>
      </c>
      <c r="H761" s="113">
        <v>0</v>
      </c>
      <c r="I761" s="113">
        <v>2153.1999999999998</v>
      </c>
      <c r="J761" s="113">
        <v>1904.7</v>
      </c>
      <c r="K761" s="113">
        <v>0</v>
      </c>
      <c r="L761" s="113">
        <v>430.8</v>
      </c>
      <c r="M761" s="113">
        <v>248.5</v>
      </c>
      <c r="N761" s="114">
        <f t="shared" si="15"/>
        <v>404203.7</v>
      </c>
      <c r="O761" s="115"/>
      <c r="P761" s="88" t="s">
        <v>1572</v>
      </c>
      <c r="Q761" s="88" t="s">
        <v>51</v>
      </c>
      <c r="R761" s="88" t="s">
        <v>51</v>
      </c>
      <c r="S761" s="88" t="s">
        <v>51</v>
      </c>
    </row>
    <row r="762" spans="1:19" ht="26.4" x14ac:dyDescent="0.25">
      <c r="A762" s="120" t="s">
        <v>1573</v>
      </c>
      <c r="B762" s="107"/>
      <c r="C762" s="121" t="s">
        <v>1574</v>
      </c>
      <c r="D762" s="129">
        <v>258240.5</v>
      </c>
      <c r="E762" s="129">
        <v>258240.5</v>
      </c>
      <c r="F762" s="129">
        <v>198916.1</v>
      </c>
      <c r="G762" s="129">
        <v>13515.9</v>
      </c>
      <c r="H762" s="129">
        <v>0</v>
      </c>
      <c r="I762" s="129">
        <v>13059.7</v>
      </c>
      <c r="J762" s="129">
        <v>10811.4</v>
      </c>
      <c r="K762" s="129">
        <v>6213.9</v>
      </c>
      <c r="L762" s="129">
        <v>107</v>
      </c>
      <c r="M762" s="129">
        <v>2248.3000000000002</v>
      </c>
      <c r="N762" s="122">
        <f t="shared" si="15"/>
        <v>271300.2</v>
      </c>
    </row>
    <row r="763" spans="1:19" ht="27.6" x14ac:dyDescent="0.25">
      <c r="A763" s="107" t="s">
        <v>1575</v>
      </c>
      <c r="B763" s="107"/>
      <c r="C763" s="108" t="s">
        <v>1576</v>
      </c>
      <c r="D763" s="128">
        <v>258240.5</v>
      </c>
      <c r="E763" s="128">
        <v>258240.5</v>
      </c>
      <c r="F763" s="128">
        <v>198916.1</v>
      </c>
      <c r="G763" s="128">
        <v>13515.9</v>
      </c>
      <c r="H763" s="128">
        <v>0</v>
      </c>
      <c r="I763" s="128">
        <v>13059.7</v>
      </c>
      <c r="J763" s="128">
        <v>10811.4</v>
      </c>
      <c r="K763" s="128">
        <v>6213.9</v>
      </c>
      <c r="L763" s="128">
        <v>107</v>
      </c>
      <c r="M763" s="128">
        <v>2248.3000000000002</v>
      </c>
      <c r="N763" s="110">
        <f t="shared" si="15"/>
        <v>271300.2</v>
      </c>
    </row>
    <row r="764" spans="1:19" ht="26.4" x14ac:dyDescent="0.25">
      <c r="A764" s="111" t="s">
        <v>1577</v>
      </c>
      <c r="B764" s="111" t="s">
        <v>87</v>
      </c>
      <c r="C764" s="112" t="s">
        <v>1578</v>
      </c>
      <c r="D764" s="113">
        <v>258240.5</v>
      </c>
      <c r="E764" s="113">
        <v>258240.5</v>
      </c>
      <c r="F764" s="113">
        <v>198916.1</v>
      </c>
      <c r="G764" s="113">
        <v>13515.9</v>
      </c>
      <c r="H764" s="113">
        <v>0</v>
      </c>
      <c r="I764" s="113">
        <v>13059.7</v>
      </c>
      <c r="J764" s="113">
        <v>10811.4</v>
      </c>
      <c r="K764" s="113">
        <v>6213.9</v>
      </c>
      <c r="L764" s="113">
        <v>107</v>
      </c>
      <c r="M764" s="113">
        <v>2248.3000000000002</v>
      </c>
      <c r="N764" s="114">
        <f t="shared" si="15"/>
        <v>271300.2</v>
      </c>
      <c r="O764" s="115"/>
      <c r="P764" s="88" t="s">
        <v>1578</v>
      </c>
      <c r="Q764" s="88" t="s">
        <v>51</v>
      </c>
      <c r="R764" s="88" t="s">
        <v>51</v>
      </c>
      <c r="S764" s="88" t="s">
        <v>51</v>
      </c>
    </row>
    <row r="765" spans="1:19" ht="26.4" x14ac:dyDescent="0.25">
      <c r="A765" s="120" t="s">
        <v>1579</v>
      </c>
      <c r="B765" s="107"/>
      <c r="C765" s="121" t="s">
        <v>1580</v>
      </c>
      <c r="D765" s="129">
        <v>397035.5</v>
      </c>
      <c r="E765" s="129">
        <v>397035.5</v>
      </c>
      <c r="F765" s="129">
        <v>303190.5</v>
      </c>
      <c r="G765" s="129">
        <v>22732.1</v>
      </c>
      <c r="H765" s="129">
        <v>0</v>
      </c>
      <c r="I765" s="129">
        <v>30607.5</v>
      </c>
      <c r="J765" s="129">
        <v>19523.2</v>
      </c>
      <c r="K765" s="129">
        <v>10398.4</v>
      </c>
      <c r="L765" s="129">
        <v>2137.9</v>
      </c>
      <c r="M765" s="129">
        <v>11084.3</v>
      </c>
      <c r="N765" s="122">
        <f t="shared" si="15"/>
        <v>427643</v>
      </c>
    </row>
    <row r="766" spans="1:19" ht="27.6" x14ac:dyDescent="0.25">
      <c r="A766" s="107" t="s">
        <v>1581</v>
      </c>
      <c r="B766" s="107"/>
      <c r="C766" s="108" t="s">
        <v>1582</v>
      </c>
      <c r="D766" s="128">
        <v>397035.5</v>
      </c>
      <c r="E766" s="128">
        <v>397035.5</v>
      </c>
      <c r="F766" s="128">
        <v>303190.5</v>
      </c>
      <c r="G766" s="128">
        <v>22732.1</v>
      </c>
      <c r="H766" s="128">
        <v>0</v>
      </c>
      <c r="I766" s="128">
        <v>30607.5</v>
      </c>
      <c r="J766" s="128">
        <v>19523.2</v>
      </c>
      <c r="K766" s="128">
        <v>10398.4</v>
      </c>
      <c r="L766" s="128">
        <v>2137.9</v>
      </c>
      <c r="M766" s="128">
        <v>11084.3</v>
      </c>
      <c r="N766" s="110">
        <f t="shared" si="15"/>
        <v>427643</v>
      </c>
    </row>
    <row r="767" spans="1:19" ht="27.75" customHeight="1" x14ac:dyDescent="0.25">
      <c r="A767" s="111" t="s">
        <v>1583</v>
      </c>
      <c r="B767" s="111" t="s">
        <v>87</v>
      </c>
      <c r="C767" s="112" t="s">
        <v>1584</v>
      </c>
      <c r="D767" s="113">
        <v>397035.5</v>
      </c>
      <c r="E767" s="113">
        <v>397035.5</v>
      </c>
      <c r="F767" s="113">
        <v>303190.5</v>
      </c>
      <c r="G767" s="113">
        <v>22732.1</v>
      </c>
      <c r="H767" s="113">
        <v>0</v>
      </c>
      <c r="I767" s="113">
        <v>30607.5</v>
      </c>
      <c r="J767" s="113">
        <v>19523.2</v>
      </c>
      <c r="K767" s="113">
        <v>10398.4</v>
      </c>
      <c r="L767" s="113">
        <v>2137.9</v>
      </c>
      <c r="M767" s="113">
        <v>11084.3</v>
      </c>
      <c r="N767" s="114">
        <f t="shared" si="15"/>
        <v>427643</v>
      </c>
      <c r="O767" s="115"/>
      <c r="P767" s="88" t="s">
        <v>1584</v>
      </c>
      <c r="Q767" s="88" t="s">
        <v>51</v>
      </c>
      <c r="R767" s="88" t="s">
        <v>51</v>
      </c>
      <c r="S767" s="88" t="s">
        <v>51</v>
      </c>
    </row>
    <row r="768" spans="1:19" ht="28.5" customHeight="1" x14ac:dyDescent="0.25">
      <c r="A768" s="120" t="s">
        <v>1585</v>
      </c>
      <c r="B768" s="107"/>
      <c r="C768" s="121" t="s">
        <v>1586</v>
      </c>
      <c r="D768" s="129">
        <v>356066.2</v>
      </c>
      <c r="E768" s="129">
        <v>356066.2</v>
      </c>
      <c r="F768" s="129">
        <v>280135</v>
      </c>
      <c r="G768" s="129">
        <v>10239.799999999999</v>
      </c>
      <c r="H768" s="129">
        <v>0</v>
      </c>
      <c r="I768" s="129">
        <v>17843.400000000001</v>
      </c>
      <c r="J768" s="129">
        <v>17643.400000000001</v>
      </c>
      <c r="K768" s="129">
        <v>12342.1</v>
      </c>
      <c r="L768" s="129">
        <v>232.3</v>
      </c>
      <c r="M768" s="129">
        <v>200</v>
      </c>
      <c r="N768" s="122">
        <f t="shared" si="15"/>
        <v>373909.60000000003</v>
      </c>
    </row>
    <row r="769" spans="1:19" ht="30" customHeight="1" x14ac:dyDescent="0.25">
      <c r="A769" s="107" t="s">
        <v>1587</v>
      </c>
      <c r="B769" s="107"/>
      <c r="C769" s="108" t="s">
        <v>1588</v>
      </c>
      <c r="D769" s="182">
        <v>356066.2</v>
      </c>
      <c r="E769" s="182">
        <v>356066.2</v>
      </c>
      <c r="F769" s="182">
        <v>280135</v>
      </c>
      <c r="G769" s="182">
        <v>10239.799999999999</v>
      </c>
      <c r="H769" s="182">
        <v>0</v>
      </c>
      <c r="I769" s="182">
        <v>17843.400000000001</v>
      </c>
      <c r="J769" s="182">
        <v>17643.400000000001</v>
      </c>
      <c r="K769" s="182">
        <v>12342.1</v>
      </c>
      <c r="L769" s="182">
        <v>232.3</v>
      </c>
      <c r="M769" s="182">
        <v>200</v>
      </c>
      <c r="N769" s="110">
        <f t="shared" si="15"/>
        <v>373909.60000000003</v>
      </c>
    </row>
    <row r="770" spans="1:19" ht="28.5" customHeight="1" x14ac:dyDescent="0.25">
      <c r="A770" s="111" t="s">
        <v>1589</v>
      </c>
      <c r="B770" s="111" t="s">
        <v>87</v>
      </c>
      <c r="C770" s="112" t="s">
        <v>1590</v>
      </c>
      <c r="D770" s="125">
        <v>356066.2</v>
      </c>
      <c r="E770" s="125">
        <v>356066.2</v>
      </c>
      <c r="F770" s="125">
        <v>280135</v>
      </c>
      <c r="G770" s="125">
        <v>10239.799999999999</v>
      </c>
      <c r="H770" s="125">
        <v>0</v>
      </c>
      <c r="I770" s="125">
        <v>17843.400000000001</v>
      </c>
      <c r="J770" s="125">
        <v>17643.400000000001</v>
      </c>
      <c r="K770" s="125">
        <v>12342.1</v>
      </c>
      <c r="L770" s="125">
        <v>232.3</v>
      </c>
      <c r="M770" s="125">
        <v>200</v>
      </c>
      <c r="N770" s="114">
        <f t="shared" si="15"/>
        <v>373909.60000000003</v>
      </c>
      <c r="O770" s="115"/>
      <c r="P770" s="88" t="s">
        <v>1590</v>
      </c>
      <c r="Q770" s="88" t="s">
        <v>51</v>
      </c>
      <c r="R770" s="88" t="s">
        <v>51</v>
      </c>
      <c r="S770" s="88" t="s">
        <v>51</v>
      </c>
    </row>
    <row r="771" spans="1:19" ht="29.25" customHeight="1" x14ac:dyDescent="0.25">
      <c r="A771" s="120" t="s">
        <v>1591</v>
      </c>
      <c r="B771" s="107"/>
      <c r="C771" s="121" t="s">
        <v>1592</v>
      </c>
      <c r="D771" s="129">
        <v>338676.1</v>
      </c>
      <c r="E771" s="129">
        <v>338676.1</v>
      </c>
      <c r="F771" s="129">
        <v>257503.3</v>
      </c>
      <c r="G771" s="129">
        <v>20813.7</v>
      </c>
      <c r="H771" s="129">
        <v>0</v>
      </c>
      <c r="I771" s="129">
        <v>7312.6</v>
      </c>
      <c r="J771" s="129">
        <v>3830.4</v>
      </c>
      <c r="K771" s="129">
        <v>41.6</v>
      </c>
      <c r="L771" s="129">
        <v>0</v>
      </c>
      <c r="M771" s="129">
        <v>3482.2</v>
      </c>
      <c r="N771" s="122">
        <f t="shared" si="15"/>
        <v>345988.69999999995</v>
      </c>
    </row>
    <row r="772" spans="1:19" ht="27.6" x14ac:dyDescent="0.25">
      <c r="A772" s="107" t="s">
        <v>1593</v>
      </c>
      <c r="B772" s="107"/>
      <c r="C772" s="108" t="s">
        <v>1594</v>
      </c>
      <c r="D772" s="128">
        <v>338676.1</v>
      </c>
      <c r="E772" s="128">
        <v>338676.1</v>
      </c>
      <c r="F772" s="128">
        <v>257503.3</v>
      </c>
      <c r="G772" s="128">
        <v>20813.7</v>
      </c>
      <c r="H772" s="128">
        <v>0</v>
      </c>
      <c r="I772" s="128">
        <v>7312.6</v>
      </c>
      <c r="J772" s="128">
        <v>3830.4</v>
      </c>
      <c r="K772" s="128">
        <v>41.6</v>
      </c>
      <c r="L772" s="128">
        <v>0</v>
      </c>
      <c r="M772" s="128">
        <v>3482.2</v>
      </c>
      <c r="N772" s="110">
        <f t="shared" si="15"/>
        <v>345988.69999999995</v>
      </c>
    </row>
    <row r="773" spans="1:19" ht="29.25" customHeight="1" x14ac:dyDescent="0.25">
      <c r="A773" s="111" t="s">
        <v>1595</v>
      </c>
      <c r="B773" s="111" t="s">
        <v>87</v>
      </c>
      <c r="C773" s="112" t="s">
        <v>1596</v>
      </c>
      <c r="D773" s="113">
        <v>338676.1</v>
      </c>
      <c r="E773" s="113">
        <v>338676.1</v>
      </c>
      <c r="F773" s="113">
        <v>257503.3</v>
      </c>
      <c r="G773" s="113">
        <v>20813.7</v>
      </c>
      <c r="H773" s="113">
        <v>0</v>
      </c>
      <c r="I773" s="113">
        <v>7312.6</v>
      </c>
      <c r="J773" s="113">
        <v>3830.4</v>
      </c>
      <c r="K773" s="113">
        <v>41.6</v>
      </c>
      <c r="L773" s="113">
        <v>0</v>
      </c>
      <c r="M773" s="113">
        <v>3482.2</v>
      </c>
      <c r="N773" s="114">
        <f t="shared" si="15"/>
        <v>345988.69999999995</v>
      </c>
      <c r="O773" s="115"/>
      <c r="P773" s="88" t="s">
        <v>1596</v>
      </c>
      <c r="Q773" s="88" t="s">
        <v>51</v>
      </c>
      <c r="R773" s="88" t="s">
        <v>51</v>
      </c>
      <c r="S773" s="88" t="s">
        <v>51</v>
      </c>
    </row>
    <row r="774" spans="1:19" ht="26.4" x14ac:dyDescent="0.25">
      <c r="A774" s="120" t="s">
        <v>1597</v>
      </c>
      <c r="B774" s="107"/>
      <c r="C774" s="121" t="s">
        <v>1598</v>
      </c>
      <c r="D774" s="129">
        <v>249665.3</v>
      </c>
      <c r="E774" s="129">
        <v>249665.3</v>
      </c>
      <c r="F774" s="129">
        <v>190968.2</v>
      </c>
      <c r="G774" s="129">
        <v>14342.6</v>
      </c>
      <c r="H774" s="129">
        <v>0</v>
      </c>
      <c r="I774" s="129">
        <v>2023.6</v>
      </c>
      <c r="J774" s="129">
        <v>2023.6</v>
      </c>
      <c r="K774" s="129">
        <v>1115.0999999999999</v>
      </c>
      <c r="L774" s="129">
        <v>118.5</v>
      </c>
      <c r="M774" s="129">
        <v>0</v>
      </c>
      <c r="N774" s="122">
        <f t="shared" si="15"/>
        <v>251688.9</v>
      </c>
    </row>
    <row r="775" spans="1:19" ht="27.6" x14ac:dyDescent="0.25">
      <c r="A775" s="107" t="s">
        <v>1599</v>
      </c>
      <c r="B775" s="107"/>
      <c r="C775" s="108" t="s">
        <v>1600</v>
      </c>
      <c r="D775" s="128">
        <v>249665.3</v>
      </c>
      <c r="E775" s="128">
        <v>249665.3</v>
      </c>
      <c r="F775" s="128">
        <v>190968.2</v>
      </c>
      <c r="G775" s="128">
        <v>14342.6</v>
      </c>
      <c r="H775" s="128">
        <v>0</v>
      </c>
      <c r="I775" s="128">
        <v>2023.6</v>
      </c>
      <c r="J775" s="128">
        <v>2023.6</v>
      </c>
      <c r="K775" s="128">
        <v>1115.0999999999999</v>
      </c>
      <c r="L775" s="128">
        <v>118.5</v>
      </c>
      <c r="M775" s="128">
        <v>0</v>
      </c>
      <c r="N775" s="110">
        <f t="shared" si="15"/>
        <v>251688.9</v>
      </c>
    </row>
    <row r="776" spans="1:19" ht="29.25" customHeight="1" x14ac:dyDescent="0.25">
      <c r="A776" s="111" t="s">
        <v>1601</v>
      </c>
      <c r="B776" s="111" t="s">
        <v>87</v>
      </c>
      <c r="C776" s="112" t="s">
        <v>1602</v>
      </c>
      <c r="D776" s="113">
        <v>249665.3</v>
      </c>
      <c r="E776" s="113">
        <v>249665.3</v>
      </c>
      <c r="F776" s="113">
        <v>190968.2</v>
      </c>
      <c r="G776" s="113">
        <v>14342.6</v>
      </c>
      <c r="H776" s="113">
        <v>0</v>
      </c>
      <c r="I776" s="113">
        <v>2023.6</v>
      </c>
      <c r="J776" s="113">
        <v>2023.6</v>
      </c>
      <c r="K776" s="113">
        <v>1115.0999999999999</v>
      </c>
      <c r="L776" s="113">
        <v>118.5</v>
      </c>
      <c r="M776" s="113">
        <v>0</v>
      </c>
      <c r="N776" s="114">
        <f t="shared" si="15"/>
        <v>251688.9</v>
      </c>
      <c r="O776" s="115"/>
      <c r="P776" s="88" t="s">
        <v>1602</v>
      </c>
      <c r="Q776" s="88" t="s">
        <v>51</v>
      </c>
      <c r="R776" s="88" t="s">
        <v>51</v>
      </c>
      <c r="S776" s="88" t="s">
        <v>51</v>
      </c>
    </row>
    <row r="777" spans="1:19" ht="30" customHeight="1" x14ac:dyDescent="0.25">
      <c r="A777" s="120" t="s">
        <v>1603</v>
      </c>
      <c r="B777" s="107"/>
      <c r="C777" s="121" t="s">
        <v>1604</v>
      </c>
      <c r="D777" s="129">
        <v>288520.90000000002</v>
      </c>
      <c r="E777" s="129">
        <v>288520.90000000002</v>
      </c>
      <c r="F777" s="129">
        <v>217351</v>
      </c>
      <c r="G777" s="129">
        <v>20575.400000000001</v>
      </c>
      <c r="H777" s="129">
        <v>0</v>
      </c>
      <c r="I777" s="129">
        <v>13504.3</v>
      </c>
      <c r="J777" s="129">
        <v>13180.3</v>
      </c>
      <c r="K777" s="129">
        <v>8942.9</v>
      </c>
      <c r="L777" s="129">
        <v>185.7</v>
      </c>
      <c r="M777" s="129">
        <v>324</v>
      </c>
      <c r="N777" s="122">
        <f t="shared" si="15"/>
        <v>302025.2</v>
      </c>
    </row>
    <row r="778" spans="1:19" ht="27.6" x14ac:dyDescent="0.25">
      <c r="A778" s="107" t="s">
        <v>1605</v>
      </c>
      <c r="B778" s="107"/>
      <c r="C778" s="108" t="s">
        <v>1606</v>
      </c>
      <c r="D778" s="128">
        <v>288520.90000000002</v>
      </c>
      <c r="E778" s="128">
        <v>288520.90000000002</v>
      </c>
      <c r="F778" s="128">
        <v>217351</v>
      </c>
      <c r="G778" s="128">
        <v>20575.400000000001</v>
      </c>
      <c r="H778" s="128">
        <v>0</v>
      </c>
      <c r="I778" s="128">
        <v>13504.3</v>
      </c>
      <c r="J778" s="128">
        <v>13180.3</v>
      </c>
      <c r="K778" s="128">
        <v>8942.9</v>
      </c>
      <c r="L778" s="128">
        <v>185.7</v>
      </c>
      <c r="M778" s="128">
        <v>324</v>
      </c>
      <c r="N778" s="110">
        <f t="shared" si="15"/>
        <v>302025.2</v>
      </c>
    </row>
    <row r="779" spans="1:19" ht="28.5" customHeight="1" x14ac:dyDescent="0.25">
      <c r="A779" s="111" t="s">
        <v>1607</v>
      </c>
      <c r="B779" s="111" t="s">
        <v>87</v>
      </c>
      <c r="C779" s="112" t="s">
        <v>1608</v>
      </c>
      <c r="D779" s="113">
        <v>288520.90000000002</v>
      </c>
      <c r="E779" s="113">
        <v>288520.90000000002</v>
      </c>
      <c r="F779" s="113">
        <v>217351</v>
      </c>
      <c r="G779" s="113">
        <v>20575.400000000001</v>
      </c>
      <c r="H779" s="113">
        <v>0</v>
      </c>
      <c r="I779" s="113">
        <v>13504.3</v>
      </c>
      <c r="J779" s="113">
        <v>13180.3</v>
      </c>
      <c r="K779" s="113">
        <v>8942.9</v>
      </c>
      <c r="L779" s="113">
        <v>185.7</v>
      </c>
      <c r="M779" s="113">
        <v>324</v>
      </c>
      <c r="N779" s="114">
        <f t="shared" si="15"/>
        <v>302025.2</v>
      </c>
      <c r="O779" s="115"/>
      <c r="P779" s="88" t="s">
        <v>1608</v>
      </c>
      <c r="Q779" s="88" t="s">
        <v>51</v>
      </c>
      <c r="R779" s="88" t="s">
        <v>51</v>
      </c>
      <c r="S779" s="88" t="s">
        <v>51</v>
      </c>
    </row>
    <row r="780" spans="1:19" ht="29.25" customHeight="1" x14ac:dyDescent="0.25">
      <c r="A780" s="120" t="s">
        <v>1609</v>
      </c>
      <c r="B780" s="107"/>
      <c r="C780" s="121" t="s">
        <v>1610</v>
      </c>
      <c r="D780" s="129">
        <v>292882.59999999998</v>
      </c>
      <c r="E780" s="129">
        <v>292882.59999999998</v>
      </c>
      <c r="F780" s="129">
        <v>227026.2</v>
      </c>
      <c r="G780" s="129">
        <v>13387.4</v>
      </c>
      <c r="H780" s="129">
        <v>0</v>
      </c>
      <c r="I780" s="129">
        <v>6916.8</v>
      </c>
      <c r="J780" s="129">
        <v>6721.8</v>
      </c>
      <c r="K780" s="129">
        <v>4387</v>
      </c>
      <c r="L780" s="129">
        <v>204.7</v>
      </c>
      <c r="M780" s="129">
        <v>195</v>
      </c>
      <c r="N780" s="122">
        <f t="shared" si="15"/>
        <v>299799.39999999997</v>
      </c>
    </row>
    <row r="781" spans="1:19" ht="30.75" customHeight="1" x14ac:dyDescent="0.25">
      <c r="A781" s="107" t="s">
        <v>1611</v>
      </c>
      <c r="B781" s="107"/>
      <c r="C781" s="108" t="s">
        <v>1612</v>
      </c>
      <c r="D781" s="128">
        <v>292882.59999999998</v>
      </c>
      <c r="E781" s="128">
        <v>292882.59999999998</v>
      </c>
      <c r="F781" s="128">
        <v>227026.2</v>
      </c>
      <c r="G781" s="128">
        <v>13387.4</v>
      </c>
      <c r="H781" s="128">
        <v>0</v>
      </c>
      <c r="I781" s="128">
        <v>6916.8</v>
      </c>
      <c r="J781" s="128">
        <v>6721.8</v>
      </c>
      <c r="K781" s="128">
        <v>4387</v>
      </c>
      <c r="L781" s="128">
        <v>204.7</v>
      </c>
      <c r="M781" s="128">
        <v>195</v>
      </c>
      <c r="N781" s="110">
        <f t="shared" si="15"/>
        <v>299799.39999999997</v>
      </c>
    </row>
    <row r="782" spans="1:19" ht="29.25" customHeight="1" x14ac:dyDescent="0.25">
      <c r="A782" s="111" t="s">
        <v>1613</v>
      </c>
      <c r="B782" s="111" t="s">
        <v>87</v>
      </c>
      <c r="C782" s="112" t="s">
        <v>1614</v>
      </c>
      <c r="D782" s="113">
        <v>292882.59999999998</v>
      </c>
      <c r="E782" s="113">
        <v>292882.59999999998</v>
      </c>
      <c r="F782" s="113">
        <v>227026.2</v>
      </c>
      <c r="G782" s="113">
        <v>13387.4</v>
      </c>
      <c r="H782" s="113">
        <v>0</v>
      </c>
      <c r="I782" s="113">
        <v>6916.8</v>
      </c>
      <c r="J782" s="113">
        <v>6721.8</v>
      </c>
      <c r="K782" s="113">
        <v>4387</v>
      </c>
      <c r="L782" s="113">
        <v>204.7</v>
      </c>
      <c r="M782" s="113">
        <v>195</v>
      </c>
      <c r="N782" s="114">
        <f t="shared" si="15"/>
        <v>299799.39999999997</v>
      </c>
      <c r="O782" s="115"/>
      <c r="P782" s="88" t="s">
        <v>1614</v>
      </c>
      <c r="Q782" s="88" t="s">
        <v>51</v>
      </c>
      <c r="R782" s="88" t="s">
        <v>51</v>
      </c>
      <c r="S782" s="88" t="s">
        <v>51</v>
      </c>
    </row>
    <row r="783" spans="1:19" ht="29.25" customHeight="1" x14ac:dyDescent="0.25">
      <c r="A783" s="120" t="s">
        <v>1615</v>
      </c>
      <c r="B783" s="107"/>
      <c r="C783" s="121" t="s">
        <v>1616</v>
      </c>
      <c r="D783" s="129">
        <v>396655.1</v>
      </c>
      <c r="E783" s="129">
        <v>396655.1</v>
      </c>
      <c r="F783" s="129">
        <v>294302.3</v>
      </c>
      <c r="G783" s="129">
        <v>33472.699999999997</v>
      </c>
      <c r="H783" s="129">
        <v>0</v>
      </c>
      <c r="I783" s="129">
        <v>18150.400000000001</v>
      </c>
      <c r="J783" s="129">
        <v>17345.400000000001</v>
      </c>
      <c r="K783" s="129">
        <v>9742.2000000000007</v>
      </c>
      <c r="L783" s="129">
        <v>401.2</v>
      </c>
      <c r="M783" s="129">
        <v>805</v>
      </c>
      <c r="N783" s="122">
        <f t="shared" si="15"/>
        <v>414805.5</v>
      </c>
    </row>
    <row r="784" spans="1:19" ht="27.6" x14ac:dyDescent="0.25">
      <c r="A784" s="107" t="s">
        <v>1617</v>
      </c>
      <c r="B784" s="107"/>
      <c r="C784" s="108" t="s">
        <v>1618</v>
      </c>
      <c r="D784" s="128">
        <v>396655.1</v>
      </c>
      <c r="E784" s="128">
        <v>396655.1</v>
      </c>
      <c r="F784" s="128">
        <v>294302.3</v>
      </c>
      <c r="G784" s="128">
        <v>33472.699999999997</v>
      </c>
      <c r="H784" s="128">
        <v>0</v>
      </c>
      <c r="I784" s="128">
        <v>18150.400000000001</v>
      </c>
      <c r="J784" s="128">
        <v>17345.400000000001</v>
      </c>
      <c r="K784" s="128">
        <v>9742.2000000000007</v>
      </c>
      <c r="L784" s="128">
        <v>401.2</v>
      </c>
      <c r="M784" s="128">
        <v>805</v>
      </c>
      <c r="N784" s="110">
        <f t="shared" ref="N784:N834" si="16">I784+D784</f>
        <v>414805.5</v>
      </c>
    </row>
    <row r="785" spans="1:19" ht="28.5" customHeight="1" x14ac:dyDescent="0.25">
      <c r="A785" s="111" t="s">
        <v>1619</v>
      </c>
      <c r="B785" s="111" t="s">
        <v>87</v>
      </c>
      <c r="C785" s="112" t="s">
        <v>1620</v>
      </c>
      <c r="D785" s="113">
        <v>396655.1</v>
      </c>
      <c r="E785" s="113">
        <v>396655.1</v>
      </c>
      <c r="F785" s="113">
        <v>294302.3</v>
      </c>
      <c r="G785" s="113">
        <v>33472.699999999997</v>
      </c>
      <c r="H785" s="113">
        <v>0</v>
      </c>
      <c r="I785" s="113">
        <v>18150.400000000001</v>
      </c>
      <c r="J785" s="113">
        <v>17345.400000000001</v>
      </c>
      <c r="K785" s="113">
        <v>9742.2000000000007</v>
      </c>
      <c r="L785" s="113">
        <v>401.2</v>
      </c>
      <c r="M785" s="113">
        <v>805</v>
      </c>
      <c r="N785" s="114">
        <f t="shared" si="16"/>
        <v>414805.5</v>
      </c>
      <c r="O785" s="115"/>
      <c r="P785" s="88" t="s">
        <v>1620</v>
      </c>
      <c r="Q785" s="88" t="s">
        <v>51</v>
      </c>
      <c r="R785" s="88" t="s">
        <v>51</v>
      </c>
      <c r="S785" s="88" t="s">
        <v>51</v>
      </c>
    </row>
    <row r="786" spans="1:19" ht="27.75" customHeight="1" x14ac:dyDescent="0.25">
      <c r="A786" s="120" t="s">
        <v>1621</v>
      </c>
      <c r="B786" s="107"/>
      <c r="C786" s="121" t="s">
        <v>1622</v>
      </c>
      <c r="D786" s="129">
        <v>290205.8</v>
      </c>
      <c r="E786" s="129">
        <v>290205.8</v>
      </c>
      <c r="F786" s="129">
        <v>222781.6</v>
      </c>
      <c r="G786" s="129">
        <v>14796.6</v>
      </c>
      <c r="H786" s="129">
        <v>0</v>
      </c>
      <c r="I786" s="129">
        <v>7349.4</v>
      </c>
      <c r="J786" s="129">
        <v>7239.4</v>
      </c>
      <c r="K786" s="129">
        <v>5168</v>
      </c>
      <c r="L786" s="129">
        <v>159</v>
      </c>
      <c r="M786" s="129">
        <v>110</v>
      </c>
      <c r="N786" s="122">
        <f t="shared" si="16"/>
        <v>297555.20000000001</v>
      </c>
    </row>
    <row r="787" spans="1:19" ht="27.6" x14ac:dyDescent="0.25">
      <c r="A787" s="107" t="s">
        <v>1623</v>
      </c>
      <c r="B787" s="107"/>
      <c r="C787" s="108" t="s">
        <v>1624</v>
      </c>
      <c r="D787" s="128">
        <v>290205.8</v>
      </c>
      <c r="E787" s="128">
        <v>290205.8</v>
      </c>
      <c r="F787" s="128">
        <v>222781.6</v>
      </c>
      <c r="G787" s="128">
        <v>14796.6</v>
      </c>
      <c r="H787" s="128">
        <v>0</v>
      </c>
      <c r="I787" s="128">
        <v>7349.4</v>
      </c>
      <c r="J787" s="128">
        <v>7239.4</v>
      </c>
      <c r="K787" s="128">
        <v>5168</v>
      </c>
      <c r="L787" s="128">
        <v>159</v>
      </c>
      <c r="M787" s="128">
        <v>110</v>
      </c>
      <c r="N787" s="110">
        <f t="shared" si="16"/>
        <v>297555.20000000001</v>
      </c>
    </row>
    <row r="788" spans="1:19" ht="27.75" customHeight="1" x14ac:dyDescent="0.25">
      <c r="A788" s="111" t="s">
        <v>1625</v>
      </c>
      <c r="B788" s="111" t="s">
        <v>87</v>
      </c>
      <c r="C788" s="112" t="s">
        <v>1626</v>
      </c>
      <c r="D788" s="113">
        <v>290205.8</v>
      </c>
      <c r="E788" s="113">
        <v>290205.8</v>
      </c>
      <c r="F788" s="113">
        <v>222781.6</v>
      </c>
      <c r="G788" s="113">
        <v>14796.6</v>
      </c>
      <c r="H788" s="113">
        <v>0</v>
      </c>
      <c r="I788" s="113">
        <v>7349.4</v>
      </c>
      <c r="J788" s="113">
        <v>7239.4</v>
      </c>
      <c r="K788" s="113">
        <v>5168</v>
      </c>
      <c r="L788" s="113">
        <v>159</v>
      </c>
      <c r="M788" s="113">
        <v>110</v>
      </c>
      <c r="N788" s="114">
        <f t="shared" si="16"/>
        <v>297555.20000000001</v>
      </c>
      <c r="O788" s="115"/>
      <c r="P788" s="88" t="s">
        <v>1626</v>
      </c>
      <c r="Q788" s="88" t="s">
        <v>51</v>
      </c>
      <c r="R788" s="88" t="s">
        <v>51</v>
      </c>
      <c r="S788" s="88" t="s">
        <v>51</v>
      </c>
    </row>
    <row r="789" spans="1:19" ht="29.25" customHeight="1" x14ac:dyDescent="0.25">
      <c r="A789" s="120" t="s">
        <v>1627</v>
      </c>
      <c r="B789" s="107"/>
      <c r="C789" s="121" t="s">
        <v>1628</v>
      </c>
      <c r="D789" s="129">
        <v>278251.59999999998</v>
      </c>
      <c r="E789" s="129">
        <v>278251.59999999998</v>
      </c>
      <c r="F789" s="129">
        <v>214680.7</v>
      </c>
      <c r="G789" s="129">
        <v>13298.2</v>
      </c>
      <c r="H789" s="129">
        <v>0</v>
      </c>
      <c r="I789" s="129">
        <v>587.79999999999995</v>
      </c>
      <c r="J789" s="129">
        <v>496.8</v>
      </c>
      <c r="K789" s="129">
        <v>0</v>
      </c>
      <c r="L789" s="129">
        <v>0</v>
      </c>
      <c r="M789" s="129">
        <v>91</v>
      </c>
      <c r="N789" s="122">
        <f t="shared" si="16"/>
        <v>278839.39999999997</v>
      </c>
    </row>
    <row r="790" spans="1:19" ht="27.6" x14ac:dyDescent="0.25">
      <c r="A790" s="107" t="s">
        <v>1629</v>
      </c>
      <c r="B790" s="107"/>
      <c r="C790" s="108" t="s">
        <v>1630</v>
      </c>
      <c r="D790" s="128">
        <v>278251.59999999998</v>
      </c>
      <c r="E790" s="128">
        <v>278251.59999999998</v>
      </c>
      <c r="F790" s="128">
        <v>214680.7</v>
      </c>
      <c r="G790" s="128">
        <v>13298.2</v>
      </c>
      <c r="H790" s="128">
        <v>0</v>
      </c>
      <c r="I790" s="128">
        <v>587.79999999999995</v>
      </c>
      <c r="J790" s="128">
        <v>496.8</v>
      </c>
      <c r="K790" s="128">
        <v>0</v>
      </c>
      <c r="L790" s="128">
        <v>0</v>
      </c>
      <c r="M790" s="128">
        <v>91</v>
      </c>
      <c r="N790" s="110">
        <f t="shared" si="16"/>
        <v>278839.39999999997</v>
      </c>
    </row>
    <row r="791" spans="1:19" ht="29.25" customHeight="1" x14ac:dyDescent="0.25">
      <c r="A791" s="111" t="s">
        <v>1631</v>
      </c>
      <c r="B791" s="111" t="s">
        <v>87</v>
      </c>
      <c r="C791" s="112" t="s">
        <v>1632</v>
      </c>
      <c r="D791" s="113">
        <v>278251.59999999998</v>
      </c>
      <c r="E791" s="113">
        <v>278251.59999999998</v>
      </c>
      <c r="F791" s="113">
        <v>214680.7</v>
      </c>
      <c r="G791" s="113">
        <v>13298.2</v>
      </c>
      <c r="H791" s="113">
        <v>0</v>
      </c>
      <c r="I791" s="113">
        <v>587.79999999999995</v>
      </c>
      <c r="J791" s="113">
        <v>496.8</v>
      </c>
      <c r="K791" s="113">
        <v>0</v>
      </c>
      <c r="L791" s="113">
        <v>0</v>
      </c>
      <c r="M791" s="113">
        <v>91</v>
      </c>
      <c r="N791" s="114">
        <f t="shared" si="16"/>
        <v>278839.39999999997</v>
      </c>
      <c r="O791" s="115"/>
      <c r="P791" s="88" t="s">
        <v>1632</v>
      </c>
      <c r="Q791" s="88" t="s">
        <v>51</v>
      </c>
      <c r="R791" s="88" t="s">
        <v>51</v>
      </c>
      <c r="S791" s="88" t="s">
        <v>51</v>
      </c>
    </row>
    <row r="792" spans="1:19" ht="29.25" customHeight="1" x14ac:dyDescent="0.25">
      <c r="A792" s="120" t="s">
        <v>1633</v>
      </c>
      <c r="B792" s="107"/>
      <c r="C792" s="121" t="s">
        <v>1634</v>
      </c>
      <c r="D792" s="129">
        <v>366255.2</v>
      </c>
      <c r="E792" s="129">
        <v>366255.2</v>
      </c>
      <c r="F792" s="129">
        <v>284035.5</v>
      </c>
      <c r="G792" s="129">
        <v>16589.8</v>
      </c>
      <c r="H792" s="129">
        <v>0</v>
      </c>
      <c r="I792" s="129">
        <v>15352.7</v>
      </c>
      <c r="J792" s="129">
        <v>14034.7</v>
      </c>
      <c r="K792" s="129">
        <v>8685.7000000000007</v>
      </c>
      <c r="L792" s="129">
        <v>372.4</v>
      </c>
      <c r="M792" s="129">
        <v>1318</v>
      </c>
      <c r="N792" s="122">
        <f t="shared" si="16"/>
        <v>381607.9</v>
      </c>
    </row>
    <row r="793" spans="1:19" ht="31.5" customHeight="1" x14ac:dyDescent="0.25">
      <c r="A793" s="107" t="s">
        <v>1635</v>
      </c>
      <c r="B793" s="107"/>
      <c r="C793" s="108" t="s">
        <v>1636</v>
      </c>
      <c r="D793" s="128">
        <v>366255.2</v>
      </c>
      <c r="E793" s="128">
        <v>366255.2</v>
      </c>
      <c r="F793" s="128">
        <v>284035.5</v>
      </c>
      <c r="G793" s="128">
        <v>16589.8</v>
      </c>
      <c r="H793" s="128">
        <v>0</v>
      </c>
      <c r="I793" s="128">
        <v>15352.7</v>
      </c>
      <c r="J793" s="128">
        <v>14034.7</v>
      </c>
      <c r="K793" s="128">
        <v>8685.7000000000007</v>
      </c>
      <c r="L793" s="128">
        <v>372.4</v>
      </c>
      <c r="M793" s="128">
        <v>1318</v>
      </c>
      <c r="N793" s="110">
        <f t="shared" si="16"/>
        <v>381607.9</v>
      </c>
    </row>
    <row r="794" spans="1:19" ht="27.75" customHeight="1" x14ac:dyDescent="0.25">
      <c r="A794" s="111" t="s">
        <v>1637</v>
      </c>
      <c r="B794" s="111" t="s">
        <v>87</v>
      </c>
      <c r="C794" s="112" t="s">
        <v>1638</v>
      </c>
      <c r="D794" s="113">
        <v>366255.2</v>
      </c>
      <c r="E794" s="113">
        <v>366255.2</v>
      </c>
      <c r="F794" s="113">
        <v>284035.5</v>
      </c>
      <c r="G794" s="113">
        <v>16589.8</v>
      </c>
      <c r="H794" s="113">
        <v>0</v>
      </c>
      <c r="I794" s="113">
        <v>15352.7</v>
      </c>
      <c r="J794" s="113">
        <v>14034.7</v>
      </c>
      <c r="K794" s="113">
        <v>8685.7000000000007</v>
      </c>
      <c r="L794" s="113">
        <v>372.4</v>
      </c>
      <c r="M794" s="113">
        <v>1318</v>
      </c>
      <c r="N794" s="114">
        <f t="shared" si="16"/>
        <v>381607.9</v>
      </c>
      <c r="O794" s="115"/>
      <c r="P794" s="88" t="s">
        <v>1638</v>
      </c>
      <c r="Q794" s="88" t="s">
        <v>51</v>
      </c>
      <c r="R794" s="88" t="s">
        <v>51</v>
      </c>
      <c r="S794" s="88" t="s">
        <v>51</v>
      </c>
    </row>
    <row r="795" spans="1:19" ht="29.25" customHeight="1" x14ac:dyDescent="0.25">
      <c r="A795" s="120" t="s">
        <v>1639</v>
      </c>
      <c r="B795" s="107"/>
      <c r="C795" s="121" t="s">
        <v>1640</v>
      </c>
      <c r="D795" s="129">
        <v>268836.90000000002</v>
      </c>
      <c r="E795" s="129">
        <v>268836.90000000002</v>
      </c>
      <c r="F795" s="129">
        <v>206107.6</v>
      </c>
      <c r="G795" s="129">
        <v>14787.2</v>
      </c>
      <c r="H795" s="129">
        <v>0</v>
      </c>
      <c r="I795" s="129">
        <v>8341.2999999999993</v>
      </c>
      <c r="J795" s="129">
        <v>8147.3</v>
      </c>
      <c r="K795" s="129">
        <v>5881.1</v>
      </c>
      <c r="L795" s="129">
        <v>199.6</v>
      </c>
      <c r="M795" s="129">
        <v>194</v>
      </c>
      <c r="N795" s="122">
        <f t="shared" si="16"/>
        <v>277178.2</v>
      </c>
    </row>
    <row r="796" spans="1:19" ht="30" customHeight="1" x14ac:dyDescent="0.25">
      <c r="A796" s="107" t="s">
        <v>1641</v>
      </c>
      <c r="B796" s="107"/>
      <c r="C796" s="108" t="s">
        <v>1642</v>
      </c>
      <c r="D796" s="128">
        <v>268836.90000000002</v>
      </c>
      <c r="E796" s="128">
        <v>268836.90000000002</v>
      </c>
      <c r="F796" s="128">
        <v>206107.6</v>
      </c>
      <c r="G796" s="128">
        <v>14787.2</v>
      </c>
      <c r="H796" s="128">
        <v>0</v>
      </c>
      <c r="I796" s="128">
        <v>8341.2999999999993</v>
      </c>
      <c r="J796" s="128">
        <v>8147.3</v>
      </c>
      <c r="K796" s="128">
        <v>5881.1</v>
      </c>
      <c r="L796" s="128">
        <v>199.6</v>
      </c>
      <c r="M796" s="128">
        <v>194</v>
      </c>
      <c r="N796" s="110">
        <f t="shared" si="16"/>
        <v>277178.2</v>
      </c>
    </row>
    <row r="797" spans="1:19" ht="29.25" customHeight="1" x14ac:dyDescent="0.25">
      <c r="A797" s="111" t="s">
        <v>1643</v>
      </c>
      <c r="B797" s="111" t="s">
        <v>87</v>
      </c>
      <c r="C797" s="112" t="s">
        <v>1644</v>
      </c>
      <c r="D797" s="113">
        <v>268836.90000000002</v>
      </c>
      <c r="E797" s="113">
        <v>268836.90000000002</v>
      </c>
      <c r="F797" s="113">
        <v>206107.6</v>
      </c>
      <c r="G797" s="113">
        <v>14787.2</v>
      </c>
      <c r="H797" s="113">
        <v>0</v>
      </c>
      <c r="I797" s="113">
        <v>8341.2999999999993</v>
      </c>
      <c r="J797" s="113">
        <v>8147.3</v>
      </c>
      <c r="K797" s="113">
        <v>5881.1</v>
      </c>
      <c r="L797" s="113">
        <v>199.6</v>
      </c>
      <c r="M797" s="113">
        <v>194</v>
      </c>
      <c r="N797" s="114">
        <f t="shared" si="16"/>
        <v>277178.2</v>
      </c>
      <c r="O797" s="115"/>
      <c r="P797" s="88" t="s">
        <v>1644</v>
      </c>
      <c r="Q797" s="88" t="s">
        <v>51</v>
      </c>
      <c r="R797" s="88" t="s">
        <v>51</v>
      </c>
      <c r="S797" s="88" t="s">
        <v>51</v>
      </c>
    </row>
    <row r="798" spans="1:19" ht="31.5" customHeight="1" x14ac:dyDescent="0.25">
      <c r="A798" s="120" t="s">
        <v>1645</v>
      </c>
      <c r="B798" s="107"/>
      <c r="C798" s="121" t="s">
        <v>1646</v>
      </c>
      <c r="D798" s="129">
        <v>371213.1</v>
      </c>
      <c r="E798" s="129">
        <v>371213.1</v>
      </c>
      <c r="F798" s="129">
        <v>285893.59999999998</v>
      </c>
      <c r="G798" s="129">
        <v>18117.3</v>
      </c>
      <c r="H798" s="129">
        <v>0</v>
      </c>
      <c r="I798" s="129">
        <v>3199.2</v>
      </c>
      <c r="J798" s="129">
        <v>3134.2</v>
      </c>
      <c r="K798" s="129">
        <v>2169.9</v>
      </c>
      <c r="L798" s="129">
        <v>3</v>
      </c>
      <c r="M798" s="129">
        <v>65</v>
      </c>
      <c r="N798" s="122">
        <f t="shared" si="16"/>
        <v>374412.3</v>
      </c>
    </row>
    <row r="799" spans="1:19" ht="27.6" x14ac:dyDescent="0.25">
      <c r="A799" s="107" t="s">
        <v>1647</v>
      </c>
      <c r="B799" s="107"/>
      <c r="C799" s="108" t="s">
        <v>1648</v>
      </c>
      <c r="D799" s="128">
        <v>371213.1</v>
      </c>
      <c r="E799" s="128">
        <v>371213.1</v>
      </c>
      <c r="F799" s="128">
        <v>285893.59999999998</v>
      </c>
      <c r="G799" s="128">
        <v>18117.3</v>
      </c>
      <c r="H799" s="128">
        <v>0</v>
      </c>
      <c r="I799" s="128">
        <v>3199.2</v>
      </c>
      <c r="J799" s="128">
        <v>3134.2</v>
      </c>
      <c r="K799" s="128">
        <v>2169.9</v>
      </c>
      <c r="L799" s="128">
        <v>3</v>
      </c>
      <c r="M799" s="128">
        <v>65</v>
      </c>
      <c r="N799" s="110">
        <f t="shared" si="16"/>
        <v>374412.3</v>
      </c>
    </row>
    <row r="800" spans="1:19" ht="26.4" x14ac:dyDescent="0.25">
      <c r="A800" s="111" t="s">
        <v>1649</v>
      </c>
      <c r="B800" s="111" t="s">
        <v>87</v>
      </c>
      <c r="C800" s="112" t="s">
        <v>1650</v>
      </c>
      <c r="D800" s="113">
        <v>371213.1</v>
      </c>
      <c r="E800" s="113">
        <v>371213.1</v>
      </c>
      <c r="F800" s="113">
        <v>285893.59999999998</v>
      </c>
      <c r="G800" s="113">
        <v>18117.3</v>
      </c>
      <c r="H800" s="113">
        <v>0</v>
      </c>
      <c r="I800" s="113">
        <v>3199.2</v>
      </c>
      <c r="J800" s="113">
        <v>3134.2</v>
      </c>
      <c r="K800" s="113">
        <v>2169.9</v>
      </c>
      <c r="L800" s="113">
        <v>3</v>
      </c>
      <c r="M800" s="113">
        <v>65</v>
      </c>
      <c r="N800" s="114">
        <f t="shared" si="16"/>
        <v>374412.3</v>
      </c>
      <c r="O800" s="115"/>
      <c r="P800" s="88" t="s">
        <v>1650</v>
      </c>
      <c r="Q800" s="88" t="s">
        <v>51</v>
      </c>
      <c r="R800" s="88" t="s">
        <v>51</v>
      </c>
      <c r="S800" s="88" t="s">
        <v>51</v>
      </c>
    </row>
    <row r="801" spans="1:19" ht="29.25" customHeight="1" x14ac:dyDescent="0.25">
      <c r="A801" s="120" t="s">
        <v>1651</v>
      </c>
      <c r="B801" s="107"/>
      <c r="C801" s="121" t="s">
        <v>1652</v>
      </c>
      <c r="D801" s="129">
        <v>334980</v>
      </c>
      <c r="E801" s="129">
        <v>334980</v>
      </c>
      <c r="F801" s="129">
        <v>256922.2</v>
      </c>
      <c r="G801" s="129">
        <v>19611.7</v>
      </c>
      <c r="H801" s="129">
        <v>0</v>
      </c>
      <c r="I801" s="129">
        <v>17771.7</v>
      </c>
      <c r="J801" s="129">
        <v>17256.7</v>
      </c>
      <c r="K801" s="129">
        <v>11971.8</v>
      </c>
      <c r="L801" s="129">
        <v>450.1</v>
      </c>
      <c r="M801" s="129">
        <v>515</v>
      </c>
      <c r="N801" s="122">
        <f t="shared" si="16"/>
        <v>352751.7</v>
      </c>
    </row>
    <row r="802" spans="1:19" ht="30.75" customHeight="1" x14ac:dyDescent="0.25">
      <c r="A802" s="107" t="s">
        <v>1653</v>
      </c>
      <c r="B802" s="107"/>
      <c r="C802" s="108" t="s">
        <v>1654</v>
      </c>
      <c r="D802" s="128">
        <v>334980</v>
      </c>
      <c r="E802" s="128">
        <v>334980</v>
      </c>
      <c r="F802" s="128">
        <v>256922.2</v>
      </c>
      <c r="G802" s="128">
        <v>19611.7</v>
      </c>
      <c r="H802" s="128">
        <v>0</v>
      </c>
      <c r="I802" s="128">
        <v>17771.7</v>
      </c>
      <c r="J802" s="128">
        <v>17256.7</v>
      </c>
      <c r="K802" s="128">
        <v>11971.8</v>
      </c>
      <c r="L802" s="128">
        <v>450.1</v>
      </c>
      <c r="M802" s="128">
        <v>515</v>
      </c>
      <c r="N802" s="110">
        <f t="shared" si="16"/>
        <v>352751.7</v>
      </c>
    </row>
    <row r="803" spans="1:19" ht="28.5" customHeight="1" x14ac:dyDescent="0.25">
      <c r="A803" s="111" t="s">
        <v>1655</v>
      </c>
      <c r="B803" s="111" t="s">
        <v>87</v>
      </c>
      <c r="C803" s="112" t="s">
        <v>1656</v>
      </c>
      <c r="D803" s="113">
        <v>334980</v>
      </c>
      <c r="E803" s="113">
        <v>334980</v>
      </c>
      <c r="F803" s="113">
        <v>256922.2</v>
      </c>
      <c r="G803" s="113">
        <v>19611.7</v>
      </c>
      <c r="H803" s="113">
        <v>0</v>
      </c>
      <c r="I803" s="113">
        <v>17771.7</v>
      </c>
      <c r="J803" s="113">
        <v>17256.7</v>
      </c>
      <c r="K803" s="113">
        <v>11971.8</v>
      </c>
      <c r="L803" s="113">
        <v>450.1</v>
      </c>
      <c r="M803" s="113">
        <v>515</v>
      </c>
      <c r="N803" s="114">
        <f t="shared" si="16"/>
        <v>352751.7</v>
      </c>
      <c r="O803" s="115"/>
      <c r="P803" s="88" t="s">
        <v>1656</v>
      </c>
      <c r="Q803" s="88" t="s">
        <v>51</v>
      </c>
      <c r="R803" s="88" t="s">
        <v>51</v>
      </c>
      <c r="S803" s="88" t="s">
        <v>51</v>
      </c>
    </row>
    <row r="804" spans="1:19" ht="27.3" customHeight="1" x14ac:dyDescent="0.25">
      <c r="A804" s="120" t="s">
        <v>1657</v>
      </c>
      <c r="B804" s="107"/>
      <c r="C804" s="121" t="s">
        <v>1658</v>
      </c>
      <c r="D804" s="129">
        <v>269661.40000000002</v>
      </c>
      <c r="E804" s="129">
        <v>269661.40000000002</v>
      </c>
      <c r="F804" s="129">
        <v>207224</v>
      </c>
      <c r="G804" s="129">
        <v>14783</v>
      </c>
      <c r="H804" s="129">
        <v>0</v>
      </c>
      <c r="I804" s="129">
        <v>12004.2</v>
      </c>
      <c r="J804" s="129">
        <v>11851.2</v>
      </c>
      <c r="K804" s="129">
        <v>7936</v>
      </c>
      <c r="L804" s="129">
        <v>351.4</v>
      </c>
      <c r="M804" s="129">
        <v>153</v>
      </c>
      <c r="N804" s="122">
        <f t="shared" si="16"/>
        <v>281665.60000000003</v>
      </c>
    </row>
    <row r="805" spans="1:19" ht="27.6" x14ac:dyDescent="0.25">
      <c r="A805" s="107" t="s">
        <v>1659</v>
      </c>
      <c r="B805" s="107"/>
      <c r="C805" s="108" t="s">
        <v>1660</v>
      </c>
      <c r="D805" s="128">
        <v>269661.40000000002</v>
      </c>
      <c r="E805" s="128">
        <v>269661.40000000002</v>
      </c>
      <c r="F805" s="128">
        <v>207224</v>
      </c>
      <c r="G805" s="128">
        <v>14783</v>
      </c>
      <c r="H805" s="128">
        <v>0</v>
      </c>
      <c r="I805" s="128">
        <v>12004.2</v>
      </c>
      <c r="J805" s="128">
        <v>11851.2</v>
      </c>
      <c r="K805" s="128">
        <v>7936</v>
      </c>
      <c r="L805" s="128">
        <v>351.4</v>
      </c>
      <c r="M805" s="128">
        <v>153</v>
      </c>
      <c r="N805" s="110">
        <f t="shared" si="16"/>
        <v>281665.60000000003</v>
      </c>
    </row>
    <row r="806" spans="1:19" ht="27.3" customHeight="1" x14ac:dyDescent="0.25">
      <c r="A806" s="111" t="s">
        <v>1661</v>
      </c>
      <c r="B806" s="111" t="s">
        <v>87</v>
      </c>
      <c r="C806" s="112" t="s">
        <v>1662</v>
      </c>
      <c r="D806" s="113">
        <v>269661.40000000002</v>
      </c>
      <c r="E806" s="113">
        <v>269661.40000000002</v>
      </c>
      <c r="F806" s="113">
        <v>207224</v>
      </c>
      <c r="G806" s="113">
        <v>14783</v>
      </c>
      <c r="H806" s="113">
        <v>0</v>
      </c>
      <c r="I806" s="113">
        <v>12004.2</v>
      </c>
      <c r="J806" s="113">
        <v>11851.2</v>
      </c>
      <c r="K806" s="113">
        <v>7936</v>
      </c>
      <c r="L806" s="113">
        <v>351.4</v>
      </c>
      <c r="M806" s="113">
        <v>153</v>
      </c>
      <c r="N806" s="114">
        <f t="shared" si="16"/>
        <v>281665.60000000003</v>
      </c>
      <c r="O806" s="115"/>
      <c r="P806" s="88" t="s">
        <v>1662</v>
      </c>
      <c r="Q806" s="88" t="s">
        <v>51</v>
      </c>
      <c r="R806" s="88" t="s">
        <v>51</v>
      </c>
      <c r="S806" s="88" t="s">
        <v>51</v>
      </c>
    </row>
    <row r="807" spans="1:19" ht="29.25" customHeight="1" x14ac:dyDescent="0.25">
      <c r="A807" s="120" t="s">
        <v>1663</v>
      </c>
      <c r="B807" s="107"/>
      <c r="C807" s="121" t="s">
        <v>1664</v>
      </c>
      <c r="D807" s="129">
        <v>276370.59999999998</v>
      </c>
      <c r="E807" s="129">
        <v>276370.59999999998</v>
      </c>
      <c r="F807" s="129">
        <v>214741</v>
      </c>
      <c r="G807" s="129">
        <v>12287.5</v>
      </c>
      <c r="H807" s="129">
        <v>0</v>
      </c>
      <c r="I807" s="129">
        <v>4095.2</v>
      </c>
      <c r="J807" s="129">
        <v>3988.2</v>
      </c>
      <c r="K807" s="129">
        <v>2513.8000000000002</v>
      </c>
      <c r="L807" s="129">
        <v>271.2</v>
      </c>
      <c r="M807" s="129">
        <v>107</v>
      </c>
      <c r="N807" s="122">
        <f t="shared" si="16"/>
        <v>280465.8</v>
      </c>
    </row>
    <row r="808" spans="1:19" ht="27.75" customHeight="1" x14ac:dyDescent="0.25">
      <c r="A808" s="107" t="s">
        <v>1665</v>
      </c>
      <c r="B808" s="107"/>
      <c r="C808" s="108" t="s">
        <v>1666</v>
      </c>
      <c r="D808" s="128">
        <v>276370.59999999998</v>
      </c>
      <c r="E808" s="128">
        <v>276370.59999999998</v>
      </c>
      <c r="F808" s="128">
        <v>214741</v>
      </c>
      <c r="G808" s="128">
        <v>12287.5</v>
      </c>
      <c r="H808" s="128">
        <v>0</v>
      </c>
      <c r="I808" s="128">
        <v>4095.2</v>
      </c>
      <c r="J808" s="128">
        <v>3988.2</v>
      </c>
      <c r="K808" s="128">
        <v>2513.8000000000002</v>
      </c>
      <c r="L808" s="128">
        <v>271.2</v>
      </c>
      <c r="M808" s="128">
        <v>107</v>
      </c>
      <c r="N808" s="110">
        <f t="shared" si="16"/>
        <v>280465.8</v>
      </c>
    </row>
    <row r="809" spans="1:19" ht="27.75" customHeight="1" x14ac:dyDescent="0.25">
      <c r="A809" s="111" t="s">
        <v>1667</v>
      </c>
      <c r="B809" s="111" t="s">
        <v>87</v>
      </c>
      <c r="C809" s="112" t="s">
        <v>1668</v>
      </c>
      <c r="D809" s="113">
        <v>276370.59999999998</v>
      </c>
      <c r="E809" s="113">
        <v>276370.59999999998</v>
      </c>
      <c r="F809" s="113">
        <v>214741</v>
      </c>
      <c r="G809" s="113">
        <v>12287.5</v>
      </c>
      <c r="H809" s="113">
        <v>0</v>
      </c>
      <c r="I809" s="113">
        <v>4095.2</v>
      </c>
      <c r="J809" s="113">
        <v>3988.2</v>
      </c>
      <c r="K809" s="113">
        <v>2513.8000000000002</v>
      </c>
      <c r="L809" s="113">
        <v>271.2</v>
      </c>
      <c r="M809" s="113">
        <v>107</v>
      </c>
      <c r="N809" s="114">
        <f t="shared" si="16"/>
        <v>280465.8</v>
      </c>
      <c r="O809" s="115"/>
      <c r="P809" s="88" t="s">
        <v>1668</v>
      </c>
      <c r="Q809" s="88" t="s">
        <v>51</v>
      </c>
      <c r="R809" s="88" t="s">
        <v>51</v>
      </c>
      <c r="S809" s="88" t="s">
        <v>51</v>
      </c>
    </row>
    <row r="810" spans="1:19" ht="29.25" customHeight="1" x14ac:dyDescent="0.25">
      <c r="A810" s="120" t="s">
        <v>1669</v>
      </c>
      <c r="B810" s="107"/>
      <c r="C810" s="121" t="s">
        <v>1670</v>
      </c>
      <c r="D810" s="129">
        <v>277227</v>
      </c>
      <c r="E810" s="129">
        <v>277227</v>
      </c>
      <c r="F810" s="129">
        <v>213806.9</v>
      </c>
      <c r="G810" s="129">
        <v>13633.7</v>
      </c>
      <c r="H810" s="129">
        <v>0</v>
      </c>
      <c r="I810" s="129">
        <v>11209.1</v>
      </c>
      <c r="J810" s="129">
        <v>10468.4</v>
      </c>
      <c r="K810" s="129">
        <v>6422.8</v>
      </c>
      <c r="L810" s="129">
        <v>283.8</v>
      </c>
      <c r="M810" s="129">
        <v>740.7</v>
      </c>
      <c r="N810" s="122">
        <f t="shared" si="16"/>
        <v>288436.09999999998</v>
      </c>
    </row>
    <row r="811" spans="1:19" ht="28.5" customHeight="1" x14ac:dyDescent="0.25">
      <c r="A811" s="107" t="s">
        <v>1671</v>
      </c>
      <c r="B811" s="107"/>
      <c r="C811" s="108" t="s">
        <v>1672</v>
      </c>
      <c r="D811" s="128">
        <v>277227</v>
      </c>
      <c r="E811" s="128">
        <v>277227</v>
      </c>
      <c r="F811" s="128">
        <v>213806.9</v>
      </c>
      <c r="G811" s="128">
        <v>13633.7</v>
      </c>
      <c r="H811" s="128">
        <v>0</v>
      </c>
      <c r="I811" s="128">
        <v>11209.1</v>
      </c>
      <c r="J811" s="128">
        <v>10468.4</v>
      </c>
      <c r="K811" s="128">
        <v>6422.8</v>
      </c>
      <c r="L811" s="128">
        <v>283.8</v>
      </c>
      <c r="M811" s="128">
        <v>740.7</v>
      </c>
      <c r="N811" s="110">
        <f t="shared" si="16"/>
        <v>288436.09999999998</v>
      </c>
    </row>
    <row r="812" spans="1:19" ht="30" customHeight="1" x14ac:dyDescent="0.25">
      <c r="A812" s="111" t="s">
        <v>1673</v>
      </c>
      <c r="B812" s="111" t="s">
        <v>87</v>
      </c>
      <c r="C812" s="112" t="s">
        <v>1674</v>
      </c>
      <c r="D812" s="113">
        <v>277227</v>
      </c>
      <c r="E812" s="113">
        <v>277227</v>
      </c>
      <c r="F812" s="113">
        <v>213806.9</v>
      </c>
      <c r="G812" s="113">
        <v>13633.7</v>
      </c>
      <c r="H812" s="113">
        <v>0</v>
      </c>
      <c r="I812" s="113">
        <v>11209.1</v>
      </c>
      <c r="J812" s="113">
        <v>10468.4</v>
      </c>
      <c r="K812" s="113">
        <v>6422.8</v>
      </c>
      <c r="L812" s="113">
        <v>283.8</v>
      </c>
      <c r="M812" s="113">
        <v>740.7</v>
      </c>
      <c r="N812" s="114">
        <f t="shared" si="16"/>
        <v>288436.09999999998</v>
      </c>
      <c r="O812" s="115"/>
      <c r="P812" s="88" t="s">
        <v>1674</v>
      </c>
      <c r="Q812" s="88" t="s">
        <v>51</v>
      </c>
      <c r="R812" s="88" t="s">
        <v>51</v>
      </c>
      <c r="S812" s="88" t="s">
        <v>51</v>
      </c>
    </row>
    <row r="813" spans="1:19" ht="30.75" customHeight="1" x14ac:dyDescent="0.25">
      <c r="A813" s="120" t="s">
        <v>1675</v>
      </c>
      <c r="B813" s="107"/>
      <c r="C813" s="121" t="s">
        <v>1676</v>
      </c>
      <c r="D813" s="129">
        <v>445857.4</v>
      </c>
      <c r="E813" s="129">
        <v>445857.4</v>
      </c>
      <c r="F813" s="129">
        <v>343192.1</v>
      </c>
      <c r="G813" s="129">
        <v>21099.200000000001</v>
      </c>
      <c r="H813" s="129">
        <v>0</v>
      </c>
      <c r="I813" s="129">
        <v>12855.5</v>
      </c>
      <c r="J813" s="129">
        <v>11607.9</v>
      </c>
      <c r="K813" s="129">
        <v>7815</v>
      </c>
      <c r="L813" s="129">
        <v>66.900000000000006</v>
      </c>
      <c r="M813" s="129">
        <v>1247.5999999999999</v>
      </c>
      <c r="N813" s="122">
        <f t="shared" si="16"/>
        <v>458712.9</v>
      </c>
    </row>
    <row r="814" spans="1:19" ht="27.6" x14ac:dyDescent="0.25">
      <c r="A814" s="107" t="s">
        <v>1677</v>
      </c>
      <c r="B814" s="107"/>
      <c r="C814" s="108" t="s">
        <v>1678</v>
      </c>
      <c r="D814" s="128">
        <v>445857.4</v>
      </c>
      <c r="E814" s="128">
        <v>445857.4</v>
      </c>
      <c r="F814" s="128">
        <v>343192.1</v>
      </c>
      <c r="G814" s="128">
        <v>21099.200000000001</v>
      </c>
      <c r="H814" s="128">
        <v>0</v>
      </c>
      <c r="I814" s="128">
        <v>12855.5</v>
      </c>
      <c r="J814" s="128">
        <v>11607.9</v>
      </c>
      <c r="K814" s="128">
        <v>7815</v>
      </c>
      <c r="L814" s="128">
        <v>66.900000000000006</v>
      </c>
      <c r="M814" s="128">
        <v>1247.5999999999999</v>
      </c>
      <c r="N814" s="110">
        <f t="shared" si="16"/>
        <v>458712.9</v>
      </c>
    </row>
    <row r="815" spans="1:19" ht="29.25" customHeight="1" x14ac:dyDescent="0.25">
      <c r="A815" s="111" t="s">
        <v>1679</v>
      </c>
      <c r="B815" s="111" t="s">
        <v>87</v>
      </c>
      <c r="C815" s="112" t="s">
        <v>1680</v>
      </c>
      <c r="D815" s="113">
        <v>445857.4</v>
      </c>
      <c r="E815" s="113">
        <v>445857.4</v>
      </c>
      <c r="F815" s="113">
        <v>343192.1</v>
      </c>
      <c r="G815" s="113">
        <v>21099.200000000001</v>
      </c>
      <c r="H815" s="113">
        <v>0</v>
      </c>
      <c r="I815" s="113">
        <v>12855.5</v>
      </c>
      <c r="J815" s="113">
        <v>11607.9</v>
      </c>
      <c r="K815" s="113">
        <v>7815</v>
      </c>
      <c r="L815" s="113">
        <v>66.900000000000006</v>
      </c>
      <c r="M815" s="113">
        <v>1247.5999999999999</v>
      </c>
      <c r="N815" s="114">
        <f t="shared" si="16"/>
        <v>458712.9</v>
      </c>
      <c r="O815" s="115"/>
      <c r="P815" s="88" t="s">
        <v>1680</v>
      </c>
      <c r="Q815" s="88" t="s">
        <v>51</v>
      </c>
      <c r="R815" s="88" t="s">
        <v>51</v>
      </c>
      <c r="S815" s="88" t="s">
        <v>51</v>
      </c>
    </row>
    <row r="816" spans="1:19" ht="27.3" customHeight="1" x14ac:dyDescent="0.25">
      <c r="A816" s="120" t="s">
        <v>1681</v>
      </c>
      <c r="B816" s="107"/>
      <c r="C816" s="121" t="s">
        <v>1682</v>
      </c>
      <c r="D816" s="129">
        <v>262599.09999999998</v>
      </c>
      <c r="E816" s="129">
        <v>262599.09999999998</v>
      </c>
      <c r="F816" s="129">
        <v>201572.8</v>
      </c>
      <c r="G816" s="129">
        <v>14423.2</v>
      </c>
      <c r="H816" s="129">
        <v>0</v>
      </c>
      <c r="I816" s="129">
        <v>613.79999999999995</v>
      </c>
      <c r="J816" s="129">
        <v>613.79999999999995</v>
      </c>
      <c r="K816" s="129">
        <v>109.8</v>
      </c>
      <c r="L816" s="129">
        <v>87</v>
      </c>
      <c r="M816" s="129">
        <v>0</v>
      </c>
      <c r="N816" s="122">
        <f t="shared" si="16"/>
        <v>263212.89999999997</v>
      </c>
    </row>
    <row r="817" spans="1:19" ht="27.6" x14ac:dyDescent="0.25">
      <c r="A817" s="107" t="s">
        <v>1683</v>
      </c>
      <c r="B817" s="107"/>
      <c r="C817" s="108" t="s">
        <v>1684</v>
      </c>
      <c r="D817" s="128">
        <v>262599.09999999998</v>
      </c>
      <c r="E817" s="128">
        <v>262599.09999999998</v>
      </c>
      <c r="F817" s="128">
        <v>201572.8</v>
      </c>
      <c r="G817" s="128">
        <v>14423.2</v>
      </c>
      <c r="H817" s="128">
        <v>0</v>
      </c>
      <c r="I817" s="128">
        <v>613.79999999999995</v>
      </c>
      <c r="J817" s="128">
        <v>613.79999999999995</v>
      </c>
      <c r="K817" s="128">
        <v>109.8</v>
      </c>
      <c r="L817" s="128">
        <v>87</v>
      </c>
      <c r="M817" s="128">
        <v>0</v>
      </c>
      <c r="N817" s="110">
        <f t="shared" si="16"/>
        <v>263212.89999999997</v>
      </c>
    </row>
    <row r="818" spans="1:19" ht="30" customHeight="1" x14ac:dyDescent="0.25">
      <c r="A818" s="111" t="s">
        <v>1685</v>
      </c>
      <c r="B818" s="111" t="s">
        <v>87</v>
      </c>
      <c r="C818" s="112" t="s">
        <v>1686</v>
      </c>
      <c r="D818" s="113">
        <v>262599.09999999998</v>
      </c>
      <c r="E818" s="113">
        <v>262599.09999999998</v>
      </c>
      <c r="F818" s="113">
        <v>201572.8</v>
      </c>
      <c r="G818" s="113">
        <v>14423.2</v>
      </c>
      <c r="H818" s="113">
        <v>0</v>
      </c>
      <c r="I818" s="113">
        <v>613.79999999999995</v>
      </c>
      <c r="J818" s="113">
        <v>613.79999999999995</v>
      </c>
      <c r="K818" s="113">
        <v>109.8</v>
      </c>
      <c r="L818" s="113">
        <v>87</v>
      </c>
      <c r="M818" s="113">
        <v>0</v>
      </c>
      <c r="N818" s="114">
        <f t="shared" si="16"/>
        <v>263212.89999999997</v>
      </c>
      <c r="O818" s="115"/>
      <c r="P818" s="88" t="s">
        <v>1686</v>
      </c>
      <c r="Q818" s="88" t="s">
        <v>51</v>
      </c>
      <c r="R818" s="88" t="s">
        <v>51</v>
      </c>
      <c r="S818" s="88" t="s">
        <v>51</v>
      </c>
    </row>
    <row r="819" spans="1:19" ht="26.4" x14ac:dyDescent="0.25">
      <c r="A819" s="120" t="s">
        <v>1687</v>
      </c>
      <c r="B819" s="107"/>
      <c r="C819" s="121" t="s">
        <v>1688</v>
      </c>
      <c r="D819" s="129">
        <v>279561.7</v>
      </c>
      <c r="E819" s="129">
        <v>279561.7</v>
      </c>
      <c r="F819" s="129">
        <v>213554.6</v>
      </c>
      <c r="G819" s="129">
        <v>17000.099999999999</v>
      </c>
      <c r="H819" s="129">
        <v>0</v>
      </c>
      <c r="I819" s="129">
        <v>1106.5</v>
      </c>
      <c r="J819" s="129">
        <v>889.2</v>
      </c>
      <c r="K819" s="129">
        <v>0</v>
      </c>
      <c r="L819" s="129">
        <v>200</v>
      </c>
      <c r="M819" s="129">
        <v>217.3</v>
      </c>
      <c r="N819" s="122">
        <f t="shared" si="16"/>
        <v>280668.2</v>
      </c>
    </row>
    <row r="820" spans="1:19" ht="27.6" x14ac:dyDescent="0.25">
      <c r="A820" s="107" t="s">
        <v>1689</v>
      </c>
      <c r="B820" s="107"/>
      <c r="C820" s="108" t="s">
        <v>1690</v>
      </c>
      <c r="D820" s="128">
        <v>279561.7</v>
      </c>
      <c r="E820" s="128">
        <v>279561.7</v>
      </c>
      <c r="F820" s="128">
        <v>213554.6</v>
      </c>
      <c r="G820" s="128">
        <v>17000.099999999999</v>
      </c>
      <c r="H820" s="128">
        <v>0</v>
      </c>
      <c r="I820" s="128">
        <v>1106.5</v>
      </c>
      <c r="J820" s="128">
        <v>889.2</v>
      </c>
      <c r="K820" s="128">
        <v>0</v>
      </c>
      <c r="L820" s="128">
        <v>200</v>
      </c>
      <c r="M820" s="128">
        <v>217.3</v>
      </c>
      <c r="N820" s="110">
        <f t="shared" si="16"/>
        <v>280668.2</v>
      </c>
    </row>
    <row r="821" spans="1:19" ht="26.4" x14ac:dyDescent="0.25">
      <c r="A821" s="111" t="s">
        <v>1691</v>
      </c>
      <c r="B821" s="111" t="s">
        <v>87</v>
      </c>
      <c r="C821" s="112" t="s">
        <v>1692</v>
      </c>
      <c r="D821" s="113">
        <v>279561.7</v>
      </c>
      <c r="E821" s="113">
        <v>279561.7</v>
      </c>
      <c r="F821" s="113">
        <v>213554.6</v>
      </c>
      <c r="G821" s="113">
        <v>17000.099999999999</v>
      </c>
      <c r="H821" s="113">
        <v>0</v>
      </c>
      <c r="I821" s="113">
        <v>1106.5</v>
      </c>
      <c r="J821" s="113">
        <v>889.2</v>
      </c>
      <c r="K821" s="113">
        <v>0</v>
      </c>
      <c r="L821" s="113">
        <v>200</v>
      </c>
      <c r="M821" s="113">
        <v>217.3</v>
      </c>
      <c r="N821" s="114">
        <f t="shared" si="16"/>
        <v>280668.2</v>
      </c>
      <c r="O821" s="115"/>
      <c r="P821" s="88" t="s">
        <v>1692</v>
      </c>
      <c r="Q821" s="88" t="s">
        <v>51</v>
      </c>
      <c r="R821" s="88" t="s">
        <v>51</v>
      </c>
      <c r="S821" s="88" t="s">
        <v>51</v>
      </c>
    </row>
    <row r="822" spans="1:19" ht="26.4" x14ac:dyDescent="0.25">
      <c r="A822" s="120" t="s">
        <v>1693</v>
      </c>
      <c r="B822" s="107"/>
      <c r="C822" s="121" t="s">
        <v>1694</v>
      </c>
      <c r="D822" s="129">
        <v>295839.3</v>
      </c>
      <c r="E822" s="129">
        <v>295839.3</v>
      </c>
      <c r="F822" s="129">
        <v>223099.6</v>
      </c>
      <c r="G822" s="129">
        <v>20735.400000000001</v>
      </c>
      <c r="H822" s="129">
        <v>0</v>
      </c>
      <c r="I822" s="129">
        <v>2622.6</v>
      </c>
      <c r="J822" s="129">
        <v>2595.6</v>
      </c>
      <c r="K822" s="129">
        <v>1675.9</v>
      </c>
      <c r="L822" s="129">
        <v>154.4</v>
      </c>
      <c r="M822" s="129">
        <v>27</v>
      </c>
      <c r="N822" s="122">
        <f t="shared" si="16"/>
        <v>298461.89999999997</v>
      </c>
    </row>
    <row r="823" spans="1:19" ht="27.6" x14ac:dyDescent="0.25">
      <c r="A823" s="107" t="s">
        <v>1695</v>
      </c>
      <c r="B823" s="107"/>
      <c r="C823" s="108" t="s">
        <v>1696</v>
      </c>
      <c r="D823" s="128">
        <v>295839.3</v>
      </c>
      <c r="E823" s="128">
        <v>295839.3</v>
      </c>
      <c r="F823" s="128">
        <v>223099.6</v>
      </c>
      <c r="G823" s="128">
        <v>20735.400000000001</v>
      </c>
      <c r="H823" s="128">
        <v>0</v>
      </c>
      <c r="I823" s="128">
        <v>2622.6</v>
      </c>
      <c r="J823" s="128">
        <v>2595.6</v>
      </c>
      <c r="K823" s="128">
        <v>1675.9</v>
      </c>
      <c r="L823" s="128">
        <v>154.4</v>
      </c>
      <c r="M823" s="128">
        <v>27</v>
      </c>
      <c r="N823" s="110">
        <f t="shared" si="16"/>
        <v>298461.89999999997</v>
      </c>
    </row>
    <row r="824" spans="1:19" ht="26.4" x14ac:dyDescent="0.25">
      <c r="A824" s="111" t="s">
        <v>1697</v>
      </c>
      <c r="B824" s="111" t="s">
        <v>87</v>
      </c>
      <c r="C824" s="112" t="s">
        <v>1698</v>
      </c>
      <c r="D824" s="113">
        <v>295839.3</v>
      </c>
      <c r="E824" s="113">
        <v>295839.3</v>
      </c>
      <c r="F824" s="113">
        <v>223099.6</v>
      </c>
      <c r="G824" s="113">
        <v>20735.400000000001</v>
      </c>
      <c r="H824" s="113">
        <v>0</v>
      </c>
      <c r="I824" s="113">
        <v>2622.6</v>
      </c>
      <c r="J824" s="113">
        <v>2595.6</v>
      </c>
      <c r="K824" s="113">
        <v>1675.9</v>
      </c>
      <c r="L824" s="113">
        <v>154.4</v>
      </c>
      <c r="M824" s="113">
        <v>27</v>
      </c>
      <c r="N824" s="114">
        <f t="shared" si="16"/>
        <v>298461.89999999997</v>
      </c>
      <c r="O824" s="115"/>
      <c r="P824" s="88" t="s">
        <v>1698</v>
      </c>
      <c r="Q824" s="88" t="s">
        <v>51</v>
      </c>
      <c r="R824" s="88" t="s">
        <v>51</v>
      </c>
      <c r="S824" s="88" t="s">
        <v>51</v>
      </c>
    </row>
    <row r="825" spans="1:19" ht="28.5" customHeight="1" x14ac:dyDescent="0.25">
      <c r="A825" s="120" t="s">
        <v>1699</v>
      </c>
      <c r="B825" s="107"/>
      <c r="C825" s="121" t="s">
        <v>1700</v>
      </c>
      <c r="D825" s="129">
        <v>203013.4</v>
      </c>
      <c r="E825" s="129">
        <v>203013.4</v>
      </c>
      <c r="F825" s="129">
        <v>156316.9</v>
      </c>
      <c r="G825" s="129">
        <v>10406</v>
      </c>
      <c r="H825" s="129">
        <v>0</v>
      </c>
      <c r="I825" s="129">
        <v>8873.2999999999993</v>
      </c>
      <c r="J825" s="129">
        <v>8793.2999999999993</v>
      </c>
      <c r="K825" s="129">
        <v>6095.7</v>
      </c>
      <c r="L825" s="129">
        <v>291.5</v>
      </c>
      <c r="M825" s="129">
        <v>80</v>
      </c>
      <c r="N825" s="122">
        <f t="shared" si="16"/>
        <v>211886.69999999998</v>
      </c>
    </row>
    <row r="826" spans="1:19" ht="27.6" x14ac:dyDescent="0.25">
      <c r="A826" s="107" t="s">
        <v>1701</v>
      </c>
      <c r="B826" s="107"/>
      <c r="C826" s="108" t="s">
        <v>1702</v>
      </c>
      <c r="D826" s="128">
        <v>203013.4</v>
      </c>
      <c r="E826" s="128">
        <v>203013.4</v>
      </c>
      <c r="F826" s="128">
        <v>156316.9</v>
      </c>
      <c r="G826" s="128">
        <v>10406</v>
      </c>
      <c r="H826" s="128">
        <v>0</v>
      </c>
      <c r="I826" s="128">
        <v>8873.2999999999993</v>
      </c>
      <c r="J826" s="128">
        <v>8793.2999999999993</v>
      </c>
      <c r="K826" s="128">
        <v>6095.7</v>
      </c>
      <c r="L826" s="128">
        <v>291.5</v>
      </c>
      <c r="M826" s="128">
        <v>80</v>
      </c>
      <c r="N826" s="110">
        <f t="shared" si="16"/>
        <v>211886.69999999998</v>
      </c>
    </row>
    <row r="827" spans="1:19" ht="26.4" x14ac:dyDescent="0.25">
      <c r="A827" s="111" t="s">
        <v>1703</v>
      </c>
      <c r="B827" s="111" t="s">
        <v>87</v>
      </c>
      <c r="C827" s="112" t="s">
        <v>1704</v>
      </c>
      <c r="D827" s="113">
        <v>203013.4</v>
      </c>
      <c r="E827" s="113">
        <v>203013.4</v>
      </c>
      <c r="F827" s="113">
        <v>156316.9</v>
      </c>
      <c r="G827" s="113">
        <v>10406</v>
      </c>
      <c r="H827" s="113">
        <v>0</v>
      </c>
      <c r="I827" s="113">
        <v>8873.2999999999993</v>
      </c>
      <c r="J827" s="113">
        <v>8793.2999999999993</v>
      </c>
      <c r="K827" s="113">
        <v>6095.7</v>
      </c>
      <c r="L827" s="113">
        <v>291.5</v>
      </c>
      <c r="M827" s="113">
        <v>80</v>
      </c>
      <c r="N827" s="114">
        <f t="shared" si="16"/>
        <v>211886.69999999998</v>
      </c>
      <c r="O827" s="115"/>
      <c r="P827" s="88" t="s">
        <v>1704</v>
      </c>
      <c r="Q827" s="88" t="s">
        <v>51</v>
      </c>
      <c r="R827" s="88" t="s">
        <v>51</v>
      </c>
      <c r="S827" s="88" t="s">
        <v>51</v>
      </c>
    </row>
    <row r="828" spans="1:19" ht="26.4" x14ac:dyDescent="0.25">
      <c r="A828" s="120" t="s">
        <v>1705</v>
      </c>
      <c r="B828" s="107"/>
      <c r="C828" s="121" t="s">
        <v>1706</v>
      </c>
      <c r="D828" s="129">
        <v>301295.59999999998</v>
      </c>
      <c r="E828" s="129">
        <v>301295.59999999998</v>
      </c>
      <c r="F828" s="129">
        <v>227393.8</v>
      </c>
      <c r="G828" s="129">
        <v>20902.400000000001</v>
      </c>
      <c r="H828" s="129">
        <v>0</v>
      </c>
      <c r="I828" s="129">
        <v>31581</v>
      </c>
      <c r="J828" s="129">
        <v>28981</v>
      </c>
      <c r="K828" s="129">
        <v>17766</v>
      </c>
      <c r="L828" s="129">
        <v>1100</v>
      </c>
      <c r="M828" s="129">
        <v>2600</v>
      </c>
      <c r="N828" s="122">
        <f t="shared" si="16"/>
        <v>332876.59999999998</v>
      </c>
    </row>
    <row r="829" spans="1:19" ht="27.6" x14ac:dyDescent="0.25">
      <c r="A829" s="107" t="s">
        <v>1707</v>
      </c>
      <c r="B829" s="107"/>
      <c r="C829" s="108" t="s">
        <v>1708</v>
      </c>
      <c r="D829" s="128">
        <v>301295.59999999998</v>
      </c>
      <c r="E829" s="128">
        <v>301295.59999999998</v>
      </c>
      <c r="F829" s="128">
        <v>227393.8</v>
      </c>
      <c r="G829" s="128">
        <v>20902.400000000001</v>
      </c>
      <c r="H829" s="128">
        <v>0</v>
      </c>
      <c r="I829" s="128">
        <v>31581</v>
      </c>
      <c r="J829" s="128">
        <v>28981</v>
      </c>
      <c r="K829" s="128">
        <v>17766</v>
      </c>
      <c r="L829" s="128">
        <v>1100</v>
      </c>
      <c r="M829" s="128">
        <v>2600</v>
      </c>
      <c r="N829" s="110">
        <f t="shared" si="16"/>
        <v>332876.59999999998</v>
      </c>
    </row>
    <row r="830" spans="1:19" ht="26.4" x14ac:dyDescent="0.25">
      <c r="A830" s="111" t="s">
        <v>1709</v>
      </c>
      <c r="B830" s="111" t="s">
        <v>87</v>
      </c>
      <c r="C830" s="112" t="s">
        <v>1710</v>
      </c>
      <c r="D830" s="113">
        <v>301295.59999999998</v>
      </c>
      <c r="E830" s="113">
        <v>301295.59999999998</v>
      </c>
      <c r="F830" s="113">
        <v>227393.8</v>
      </c>
      <c r="G830" s="113">
        <v>20902.400000000001</v>
      </c>
      <c r="H830" s="113">
        <v>0</v>
      </c>
      <c r="I830" s="113">
        <v>31581</v>
      </c>
      <c r="J830" s="113">
        <v>28981</v>
      </c>
      <c r="K830" s="113">
        <v>17766</v>
      </c>
      <c r="L830" s="113">
        <v>1100</v>
      </c>
      <c r="M830" s="113">
        <v>2600</v>
      </c>
      <c r="N830" s="114">
        <f t="shared" si="16"/>
        <v>332876.59999999998</v>
      </c>
      <c r="O830" s="115"/>
      <c r="P830" s="88" t="s">
        <v>1710</v>
      </c>
      <c r="Q830" s="88" t="s">
        <v>51</v>
      </c>
      <c r="R830" s="88" t="s">
        <v>51</v>
      </c>
      <c r="S830" s="88" t="s">
        <v>51</v>
      </c>
    </row>
    <row r="831" spans="1:19" ht="32.25" customHeight="1" x14ac:dyDescent="0.25">
      <c r="A831" s="120" t="s">
        <v>1711</v>
      </c>
      <c r="B831" s="107"/>
      <c r="C831" s="121" t="s">
        <v>1712</v>
      </c>
      <c r="D831" s="129">
        <v>61408.2</v>
      </c>
      <c r="E831" s="129">
        <v>61131</v>
      </c>
      <c r="F831" s="129">
        <v>40339.199999999997</v>
      </c>
      <c r="G831" s="129">
        <v>962.5</v>
      </c>
      <c r="H831" s="129">
        <v>277.2</v>
      </c>
      <c r="I831" s="129">
        <v>1150</v>
      </c>
      <c r="J831" s="129">
        <v>1150</v>
      </c>
      <c r="K831" s="129">
        <v>0</v>
      </c>
      <c r="L831" s="129">
        <v>827.5</v>
      </c>
      <c r="M831" s="129">
        <v>0</v>
      </c>
      <c r="N831" s="122">
        <f t="shared" si="16"/>
        <v>62558.2</v>
      </c>
    </row>
    <row r="832" spans="1:19" ht="27.6" x14ac:dyDescent="0.25">
      <c r="A832" s="107" t="s">
        <v>1713</v>
      </c>
      <c r="B832" s="107"/>
      <c r="C832" s="108" t="s">
        <v>1714</v>
      </c>
      <c r="D832" s="128">
        <v>61408.2</v>
      </c>
      <c r="E832" s="128">
        <v>61131</v>
      </c>
      <c r="F832" s="128">
        <v>40339.199999999997</v>
      </c>
      <c r="G832" s="128">
        <v>962.5</v>
      </c>
      <c r="H832" s="128">
        <v>277.2</v>
      </c>
      <c r="I832" s="128">
        <v>1150</v>
      </c>
      <c r="J832" s="128">
        <v>1150</v>
      </c>
      <c r="K832" s="128">
        <v>0</v>
      </c>
      <c r="L832" s="128">
        <v>827.5</v>
      </c>
      <c r="M832" s="128">
        <v>0</v>
      </c>
      <c r="N832" s="110">
        <f t="shared" si="16"/>
        <v>62558.2</v>
      </c>
    </row>
    <row r="833" spans="1:19" ht="33" customHeight="1" x14ac:dyDescent="0.25">
      <c r="A833" s="111" t="s">
        <v>1715</v>
      </c>
      <c r="B833" s="111" t="s">
        <v>308</v>
      </c>
      <c r="C833" s="112" t="s">
        <v>1716</v>
      </c>
      <c r="D833" s="113">
        <v>61408.2</v>
      </c>
      <c r="E833" s="113">
        <v>61131</v>
      </c>
      <c r="F833" s="113">
        <v>40339.199999999997</v>
      </c>
      <c r="G833" s="113">
        <v>962.5</v>
      </c>
      <c r="H833" s="113">
        <v>277.2</v>
      </c>
      <c r="I833" s="113">
        <v>1150</v>
      </c>
      <c r="J833" s="113">
        <v>1150</v>
      </c>
      <c r="K833" s="113">
        <v>0</v>
      </c>
      <c r="L833" s="113">
        <v>827.5</v>
      </c>
      <c r="M833" s="113">
        <v>0</v>
      </c>
      <c r="N833" s="114">
        <f t="shared" si="16"/>
        <v>62558.2</v>
      </c>
      <c r="O833" s="115"/>
      <c r="P833" s="88" t="s">
        <v>1716</v>
      </c>
      <c r="Q833" s="88" t="s">
        <v>51</v>
      </c>
      <c r="R833" s="88" t="s">
        <v>51</v>
      </c>
      <c r="S833" s="88" t="s">
        <v>51</v>
      </c>
    </row>
    <row r="834" spans="1:19" ht="13.8" x14ac:dyDescent="0.25">
      <c r="A834" s="192"/>
      <c r="B834" s="193"/>
      <c r="C834" s="194" t="s">
        <v>51</v>
      </c>
      <c r="D834" s="195">
        <v>0</v>
      </c>
      <c r="E834" s="195">
        <v>0</v>
      </c>
      <c r="F834" s="195">
        <v>0</v>
      </c>
      <c r="G834" s="195">
        <v>0</v>
      </c>
      <c r="H834" s="195">
        <v>0</v>
      </c>
      <c r="I834" s="195">
        <v>0</v>
      </c>
      <c r="J834" s="195">
        <v>0</v>
      </c>
      <c r="K834" s="195">
        <v>0</v>
      </c>
      <c r="L834" s="195">
        <v>0</v>
      </c>
      <c r="M834" s="195">
        <v>0</v>
      </c>
      <c r="N834" s="195">
        <f t="shared" si="16"/>
        <v>0</v>
      </c>
    </row>
  </sheetData>
  <mergeCells count="16">
    <mergeCell ref="M6:M7"/>
    <mergeCell ref="K2:N2"/>
    <mergeCell ref="A3:N3"/>
    <mergeCell ref="A5:A7"/>
    <mergeCell ref="B5:B7"/>
    <mergeCell ref="C5:C7"/>
    <mergeCell ref="D5:H5"/>
    <mergeCell ref="I5:M5"/>
    <mergeCell ref="N5:N7"/>
    <mergeCell ref="D6:D7"/>
    <mergeCell ref="E6:E7"/>
    <mergeCell ref="F6:G6"/>
    <mergeCell ref="H6:H7"/>
    <mergeCell ref="I6:I7"/>
    <mergeCell ref="J6:J7"/>
    <mergeCell ref="K6:L6"/>
  </mergeCells>
  <printOptions horizontalCentered="1"/>
  <pageMargins left="0.39370078740157483" right="0.39370078740157483" top="0.39370078740157483" bottom="0.59055118110236227" header="0.51181102362204722" footer="0.51181102362204722"/>
  <pageSetup paperSize="9" scale="73" fitToHeight="0" orientation="landscape" r:id="rId1"/>
  <headerFooter alignWithMargins="0">
    <oddFooter>&amp;R&amp;P</oddFooter>
    <firstFooter>&amp;R&amp;P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FEE14D-33A3-40B2-B23A-418E67EBECD7}"/>
</file>

<file path=customXml/itemProps2.xml><?xml version="1.0" encoding="utf-8"?>
<ds:datastoreItem xmlns:ds="http://schemas.openxmlformats.org/officeDocument/2006/customXml" ds:itemID="{F4C514FC-0762-43EC-853B-1C66BD38669C}"/>
</file>

<file path=customXml/itemProps3.xml><?xml version="1.0" encoding="utf-8"?>
<ds:datastoreItem xmlns:ds="http://schemas.openxmlformats.org/officeDocument/2006/customXml" ds:itemID="{69FF740B-6B7F-44EF-83DF-9F54504FB1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6</vt:i4>
      </vt:variant>
    </vt:vector>
  </HeadingPairs>
  <TitlesOfParts>
    <vt:vector size="10" baseType="lpstr">
      <vt:lpstr>Додаток №1 (2)</vt:lpstr>
      <vt:lpstr>ПТ(Додаток№1) (2)</vt:lpstr>
      <vt:lpstr>Додаток №3</vt:lpstr>
      <vt:lpstr>dod 3</vt:lpstr>
      <vt:lpstr>'dod 3'!Заголовки_для_друку</vt:lpstr>
      <vt:lpstr>'Додаток №3'!Заголовки_для_друку</vt:lpstr>
      <vt:lpstr>'dod 3'!Область_друку</vt:lpstr>
      <vt:lpstr>'Додаток №1 (2)'!Область_друку</vt:lpstr>
      <vt:lpstr>'Додаток №3'!Область_друку</vt:lpstr>
      <vt:lpstr>'ПТ(Додаток№1) (2)'!Область_друку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2020-09-24T09:28:55Z</dcterms:created>
  <dcterms:modified xsi:type="dcterms:W3CDTF">2020-09-24T09:28:55Z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